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00" windowHeight="11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8" i="1"/>
  <c r="D9"/>
  <c r="F9"/>
  <c r="L9"/>
  <c r="E9"/>
  <c r="D5"/>
  <c r="D6" s="1"/>
  <c r="N5"/>
  <c r="N6" s="1"/>
  <c r="J9"/>
  <c r="N9"/>
  <c r="F5"/>
  <c r="F6" s="1"/>
  <c r="L6"/>
  <c r="J6"/>
  <c r="E6"/>
</calcChain>
</file>

<file path=xl/sharedStrings.xml><?xml version="1.0" encoding="utf-8"?>
<sst xmlns="http://schemas.openxmlformats.org/spreadsheetml/2006/main" count="52" uniqueCount="43">
  <si>
    <t>序号</t>
  </si>
  <si>
    <t>小区名称</t>
  </si>
  <si>
    <t>地址</t>
  </si>
  <si>
    <r>
      <rPr>
        <b/>
        <sz val="11"/>
        <color theme="1"/>
        <rFont val="宋体"/>
        <family val="3"/>
        <charset val="134"/>
      </rPr>
      <t>建筑面积（</t>
    </r>
    <r>
      <rPr>
        <b/>
        <sz val="11"/>
        <color theme="1"/>
        <rFont val="SimSun"/>
        <charset val="134"/>
      </rPr>
      <t>㎡</t>
    </r>
    <r>
      <rPr>
        <b/>
        <sz val="11"/>
        <color theme="1"/>
        <rFont val="宋体"/>
        <family val="3"/>
        <charset val="134"/>
      </rPr>
      <t>）</t>
    </r>
  </si>
  <si>
    <t>户数</t>
  </si>
  <si>
    <t>物业公司</t>
  </si>
  <si>
    <t>物业费标准</t>
  </si>
  <si>
    <t>物业公司用房</t>
  </si>
  <si>
    <t>业委会用房</t>
  </si>
  <si>
    <t>居委、社区用房</t>
  </si>
  <si>
    <t>备注</t>
  </si>
  <si>
    <t>门牌号</t>
  </si>
  <si>
    <t>面积（㎡）</t>
  </si>
  <si>
    <t>用途</t>
  </si>
  <si>
    <t>目前用途</t>
  </si>
  <si>
    <t>居委办公</t>
  </si>
  <si>
    <t>小计</t>
  </si>
  <si>
    <t>小计</t>
    <phoneticPr fontId="5" type="noConversion"/>
  </si>
  <si>
    <t>常住人口</t>
    <phoneticPr fontId="5" type="noConversion"/>
  </si>
  <si>
    <t>平南一居和平南三居居民区住宅小区情况表</t>
    <phoneticPr fontId="5" type="noConversion"/>
  </si>
  <si>
    <t>平南一二村</t>
    <phoneticPr fontId="5" type="noConversion"/>
  </si>
  <si>
    <t>和嘉公寓</t>
    <phoneticPr fontId="5" type="noConversion"/>
  </si>
  <si>
    <t xml:space="preserve">上海上工物业发展有限公司 </t>
  </si>
  <si>
    <t>上海恒浩物业管理有限公司</t>
  </si>
  <si>
    <t>东兰路591弄大门后手处</t>
    <phoneticPr fontId="5" type="noConversion"/>
  </si>
  <si>
    <t>平南一村12号</t>
  </si>
  <si>
    <t>莲花路1087号平南一村96号</t>
    <phoneticPr fontId="5" type="noConversion"/>
  </si>
  <si>
    <t>居委、社区用房</t>
    <phoneticPr fontId="5" type="noConversion"/>
  </si>
  <si>
    <t>祜欣公寓</t>
  </si>
  <si>
    <t>莲花路东兰路</t>
  </si>
  <si>
    <t>东兰路591弄</t>
  </si>
  <si>
    <t>东兰路751弄</t>
  </si>
  <si>
    <t>东兰路751弄3号102室</t>
    <phoneticPr fontId="7" type="noConversion"/>
  </si>
  <si>
    <t>居委会办公用房面积：197.52㎡
活动室面积：357.6㎡</t>
    <phoneticPr fontId="5" type="noConversion"/>
  </si>
  <si>
    <t>居委会办公用房面积：8㎡
活动室面积：16+25㎡</t>
    <phoneticPr fontId="5" type="noConversion"/>
  </si>
  <si>
    <t>东兰路717号</t>
    <phoneticPr fontId="5" type="noConversion"/>
  </si>
  <si>
    <t>多层：0.4</t>
  </si>
  <si>
    <t>多层：0.98，高层：1.4</t>
  </si>
  <si>
    <t>高层：1.2</t>
  </si>
  <si>
    <t>上海市闵行区平南一村11-12号底层</t>
  </si>
  <si>
    <t>上海市闵行区东兰路591弄门卫室东侧</t>
  </si>
  <si>
    <t>东兰路717号底层</t>
  </si>
  <si>
    <t>附件5：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</si>
</sst>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SimSun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大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>
      <alignment vertical="center"/>
    </xf>
  </cellStyleXfs>
  <cellXfs count="3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shrinkToFit="1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zoomScale="80" zoomScaleNormal="80" workbookViewId="0">
      <selection activeCell="I5" sqref="I5"/>
    </sheetView>
  </sheetViews>
  <sheetFormatPr defaultColWidth="9.6640625" defaultRowHeight="14.4"/>
  <cols>
    <col min="1" max="1" width="4.6640625" customWidth="1"/>
    <col min="2" max="2" width="10" customWidth="1"/>
    <col min="3" max="3" width="13" customWidth="1"/>
    <col min="4" max="4" width="10.21875" customWidth="1"/>
    <col min="5" max="6" width="7.21875" customWidth="1"/>
    <col min="7" max="7" width="15.33203125" customWidth="1"/>
    <col min="8" max="8" width="8" customWidth="1"/>
    <col min="9" max="9" width="11.109375" customWidth="1"/>
    <col min="10" max="10" width="9.88671875" customWidth="1"/>
    <col min="11" max="11" width="12.6640625" customWidth="1"/>
    <col min="12" max="12" width="8.109375" customWidth="1"/>
    <col min="13" max="13" width="10.44140625" customWidth="1"/>
    <col min="14" max="14" width="8" customWidth="1"/>
    <col min="15" max="15" width="18.77734375" customWidth="1"/>
    <col min="16" max="16" width="11.77734375" customWidth="1"/>
    <col min="17" max="17" width="27.88671875" customWidth="1"/>
  </cols>
  <sheetData>
    <row r="1" spans="1:17" ht="20.399999999999999">
      <c r="A1" s="30" t="s">
        <v>42</v>
      </c>
      <c r="B1" s="30"/>
    </row>
    <row r="2" spans="1:17" ht="45" customHeight="1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5.1" customHeight="1">
      <c r="A3" s="23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18</v>
      </c>
      <c r="G3" s="25" t="s">
        <v>5</v>
      </c>
      <c r="H3" s="25" t="s">
        <v>6</v>
      </c>
      <c r="I3" s="27" t="s">
        <v>7</v>
      </c>
      <c r="J3" s="28"/>
      <c r="K3" s="27" t="s">
        <v>8</v>
      </c>
      <c r="L3" s="29"/>
      <c r="M3" s="27" t="s">
        <v>9</v>
      </c>
      <c r="N3" s="28"/>
      <c r="O3" s="28"/>
      <c r="P3" s="29"/>
      <c r="Q3" s="25" t="s">
        <v>10</v>
      </c>
    </row>
    <row r="4" spans="1:17" ht="35.1" customHeight="1">
      <c r="A4" s="24"/>
      <c r="B4" s="26"/>
      <c r="C4" s="26"/>
      <c r="D4" s="26"/>
      <c r="E4" s="26"/>
      <c r="F4" s="26"/>
      <c r="G4" s="26"/>
      <c r="H4" s="26"/>
      <c r="I4" s="2" t="s">
        <v>11</v>
      </c>
      <c r="J4" s="2" t="s">
        <v>12</v>
      </c>
      <c r="K4" s="2" t="s">
        <v>11</v>
      </c>
      <c r="L4" s="2" t="s">
        <v>12</v>
      </c>
      <c r="M4" s="2" t="s">
        <v>11</v>
      </c>
      <c r="N4" s="2" t="s">
        <v>12</v>
      </c>
      <c r="O4" s="2" t="s">
        <v>13</v>
      </c>
      <c r="P4" s="2" t="s">
        <v>14</v>
      </c>
      <c r="Q4" s="26"/>
    </row>
    <row r="5" spans="1:17" s="16" customFormat="1" ht="67.2" customHeight="1">
      <c r="A5" s="14">
        <v>1</v>
      </c>
      <c r="B5" s="4" t="s">
        <v>20</v>
      </c>
      <c r="C5" s="9" t="s">
        <v>29</v>
      </c>
      <c r="D5" s="10">
        <f>14.7*10000-32320.53</f>
        <v>114679.47</v>
      </c>
      <c r="E5" s="4">
        <v>1928</v>
      </c>
      <c r="F5" s="4">
        <f>6404-569</f>
        <v>5835</v>
      </c>
      <c r="G5" s="4" t="s">
        <v>23</v>
      </c>
      <c r="H5" s="10" t="s">
        <v>36</v>
      </c>
      <c r="I5" s="4" t="s">
        <v>25</v>
      </c>
      <c r="J5" s="4">
        <v>90</v>
      </c>
      <c r="K5" s="4" t="s">
        <v>39</v>
      </c>
      <c r="L5" s="4">
        <v>30</v>
      </c>
      <c r="M5" s="4" t="s">
        <v>26</v>
      </c>
      <c r="N5" s="10">
        <f>197.52+357.6</f>
        <v>555.12</v>
      </c>
      <c r="O5" s="4" t="s">
        <v>27</v>
      </c>
      <c r="P5" s="10" t="s">
        <v>15</v>
      </c>
      <c r="Q5" s="15" t="s">
        <v>33</v>
      </c>
    </row>
    <row r="6" spans="1:17" s="21" customFormat="1" ht="50.1" customHeight="1">
      <c r="A6" s="17"/>
      <c r="B6" s="17" t="s">
        <v>17</v>
      </c>
      <c r="C6" s="18"/>
      <c r="D6" s="17">
        <f>SUM(D5:D5)</f>
        <v>114679.47</v>
      </c>
      <c r="E6" s="17">
        <f>SUM(E5:E5)</f>
        <v>1928</v>
      </c>
      <c r="F6" s="17">
        <f>SUM(F5:F5)</f>
        <v>5835</v>
      </c>
      <c r="G6" s="18"/>
      <c r="H6" s="18"/>
      <c r="I6" s="18"/>
      <c r="J6" s="18">
        <f>SUM(J5)</f>
        <v>90</v>
      </c>
      <c r="K6" s="18"/>
      <c r="L6" s="18">
        <f>SUM(L5)</f>
        <v>30</v>
      </c>
      <c r="M6" s="18"/>
      <c r="N6" s="18">
        <f>SUM(N5:N5)</f>
        <v>555.12</v>
      </c>
      <c r="O6" s="19"/>
      <c r="P6" s="18"/>
      <c r="Q6" s="20"/>
    </row>
    <row r="7" spans="1:17" s="16" customFormat="1" ht="77.400000000000006" customHeight="1">
      <c r="A7" s="7">
        <v>1</v>
      </c>
      <c r="B7" s="5" t="s">
        <v>21</v>
      </c>
      <c r="C7" s="3" t="s">
        <v>30</v>
      </c>
      <c r="D7" s="7">
        <v>32320.53</v>
      </c>
      <c r="E7" s="5">
        <v>270</v>
      </c>
      <c r="F7" s="5">
        <v>857</v>
      </c>
      <c r="G7" s="5" t="s">
        <v>22</v>
      </c>
      <c r="H7" s="10" t="s">
        <v>37</v>
      </c>
      <c r="I7" s="5" t="s">
        <v>24</v>
      </c>
      <c r="J7" s="5">
        <v>43.87</v>
      </c>
      <c r="K7" s="5" t="s">
        <v>40</v>
      </c>
      <c r="L7" s="5">
        <v>13</v>
      </c>
      <c r="M7" s="4"/>
      <c r="N7" s="7">
        <v>8</v>
      </c>
      <c r="O7" s="5" t="s">
        <v>27</v>
      </c>
      <c r="P7" s="10" t="s">
        <v>15</v>
      </c>
      <c r="Q7" s="15" t="s">
        <v>34</v>
      </c>
    </row>
    <row r="8" spans="1:17" s="16" customFormat="1" ht="63" customHeight="1">
      <c r="A8" s="7">
        <v>2</v>
      </c>
      <c r="B8" s="6" t="s">
        <v>28</v>
      </c>
      <c r="C8" s="3" t="s">
        <v>31</v>
      </c>
      <c r="D8" s="7">
        <v>83679.56</v>
      </c>
      <c r="E8" s="5">
        <v>624</v>
      </c>
      <c r="F8" s="5">
        <v>2182</v>
      </c>
      <c r="G8" s="5" t="s">
        <v>22</v>
      </c>
      <c r="H8" s="7" t="s">
        <v>38</v>
      </c>
      <c r="I8" s="5" t="s">
        <v>35</v>
      </c>
      <c r="J8" s="7">
        <v>95</v>
      </c>
      <c r="K8" s="5" t="s">
        <v>41</v>
      </c>
      <c r="L8" s="7">
        <v>40</v>
      </c>
      <c r="M8" s="8" t="s">
        <v>32</v>
      </c>
      <c r="N8" s="7">
        <f>118+146</f>
        <v>264</v>
      </c>
      <c r="O8" s="5" t="s">
        <v>27</v>
      </c>
      <c r="P8" s="10" t="s">
        <v>15</v>
      </c>
      <c r="Q8" s="15"/>
    </row>
    <row r="9" spans="1:17" ht="50.1" customHeight="1">
      <c r="A9" s="22" t="s">
        <v>16</v>
      </c>
      <c r="B9" s="22"/>
      <c r="C9" s="1"/>
      <c r="D9" s="11">
        <f>SUM(D7:D8)</f>
        <v>116000.09</v>
      </c>
      <c r="E9" s="11">
        <f>SUM(E7:E8)</f>
        <v>894</v>
      </c>
      <c r="F9" s="11">
        <f>SUM(F7:F8)</f>
        <v>3039</v>
      </c>
      <c r="G9" s="1"/>
      <c r="H9" s="1"/>
      <c r="I9" s="1"/>
      <c r="J9" s="11">
        <f>SUM(J7:J8)</f>
        <v>138.87</v>
      </c>
      <c r="K9" s="1"/>
      <c r="L9" s="11">
        <f>SUM(L7:L8)</f>
        <v>53</v>
      </c>
      <c r="M9" s="1"/>
      <c r="N9" s="1">
        <f>SUM(N7:N8)</f>
        <v>272</v>
      </c>
      <c r="O9" s="1"/>
      <c r="P9" s="1"/>
      <c r="Q9" s="1"/>
    </row>
    <row r="11" spans="1:17">
      <c r="D11" s="12"/>
    </row>
    <row r="12" spans="1:17">
      <c r="J12" s="13"/>
      <c r="K12" s="13"/>
      <c r="L12" s="13"/>
    </row>
    <row r="13" spans="1:17">
      <c r="J13" s="13"/>
      <c r="K13" s="13"/>
      <c r="L13" s="13"/>
    </row>
    <row r="14" spans="1:17">
      <c r="J14" s="13"/>
      <c r="K14" s="13"/>
      <c r="L14" s="13"/>
    </row>
    <row r="15" spans="1:17">
      <c r="J15" s="13"/>
      <c r="K15" s="13"/>
      <c r="L15" s="13"/>
    </row>
    <row r="16" spans="1:17">
      <c r="J16" s="13"/>
      <c r="K16" s="13"/>
      <c r="L16" s="13"/>
    </row>
    <row r="17" spans="10:12">
      <c r="J17" s="13"/>
      <c r="K17" s="13"/>
      <c r="L17" s="13"/>
    </row>
    <row r="18" spans="10:12">
      <c r="J18" s="13"/>
      <c r="K18" s="13"/>
      <c r="L18" s="13"/>
    </row>
    <row r="19" spans="10:12">
      <c r="J19" s="13"/>
      <c r="K19" s="13"/>
      <c r="L19" s="13"/>
    </row>
  </sheetData>
  <mergeCells count="15">
    <mergeCell ref="A1:B1"/>
    <mergeCell ref="A2:Q2"/>
    <mergeCell ref="I3:J3"/>
    <mergeCell ref="K3:L3"/>
    <mergeCell ref="M3:P3"/>
    <mergeCell ref="D3:D4"/>
    <mergeCell ref="E3:E4"/>
    <mergeCell ref="G3:G4"/>
    <mergeCell ref="H3:H4"/>
    <mergeCell ref="Q3:Q4"/>
    <mergeCell ref="A9:B9"/>
    <mergeCell ref="A3:A4"/>
    <mergeCell ref="B3:B4"/>
    <mergeCell ref="C3:C4"/>
    <mergeCell ref="F3:F4"/>
  </mergeCells>
  <phoneticPr fontId="5" type="noConversion"/>
  <printOptions horizontalCentered="1"/>
  <pageMargins left="0.118055555555556" right="0.118055555555556" top="0.47152777777777799" bottom="0.74791666666666701" header="0.31388888888888899" footer="0.3138888888888889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3" sqref="A43"/>
    </sheetView>
  </sheetViews>
  <sheetFormatPr defaultColWidth="9.6640625" defaultRowHeight="14.4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6640625" defaultRowHeight="14.4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jiangzh</cp:lastModifiedBy>
  <cp:lastPrinted>2020-04-01T08:11:55Z</cp:lastPrinted>
  <dcterms:created xsi:type="dcterms:W3CDTF">2019-08-28T11:17:00Z</dcterms:created>
  <dcterms:modified xsi:type="dcterms:W3CDTF">2020-04-01T08:12:50Z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2052-8.7.0</vt:lpwstr>
  </property>
</Properties>
</file>