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11016" activeTab="1"/>
  </bookViews>
  <sheets>
    <sheet name="Sheet1" sheetId="1" r:id="rId1"/>
    <sheet name="201910" sheetId="4" r:id="rId2"/>
  </sheets>
  <calcPr calcId="124519"/>
</workbook>
</file>

<file path=xl/calcChain.xml><?xml version="1.0" encoding="utf-8"?>
<calcChain xmlns="http://schemas.openxmlformats.org/spreadsheetml/2006/main">
  <c r="E12" i="4"/>
  <c r="D12"/>
  <c r="N9"/>
  <c r="N12" s="1"/>
  <c r="N8"/>
  <c r="N5"/>
  <c r="N7"/>
  <c r="F11"/>
  <c r="F5"/>
  <c r="J7"/>
  <c r="L7"/>
  <c r="J12"/>
  <c r="L12"/>
  <c r="E7"/>
  <c r="D7"/>
  <c r="M11" i="1"/>
  <c r="M7"/>
  <c r="E11"/>
  <c r="D11"/>
  <c r="E7"/>
  <c r="D7"/>
</calcChain>
</file>

<file path=xl/sharedStrings.xml><?xml version="1.0" encoding="utf-8"?>
<sst xmlns="http://schemas.openxmlformats.org/spreadsheetml/2006/main" count="148" uniqueCount="74">
  <si>
    <t>平阳三村居民区住宅小区情况表</t>
  </si>
  <si>
    <t>序号</t>
  </si>
  <si>
    <t>小区名称</t>
  </si>
  <si>
    <t>地址</t>
  </si>
  <si>
    <r>
      <rPr>
        <b/>
        <sz val="11"/>
        <color theme="1"/>
        <rFont val="宋体"/>
        <family val="3"/>
        <charset val="134"/>
        <scheme val="minor"/>
      </rPr>
      <t>建筑面积（</t>
    </r>
    <r>
      <rPr>
        <b/>
        <sz val="11"/>
        <color theme="1"/>
        <rFont val="SimSun"/>
        <charset val="134"/>
      </rPr>
      <t>㎡</t>
    </r>
    <r>
      <rPr>
        <b/>
        <sz val="11"/>
        <color theme="1"/>
        <rFont val="宋体"/>
        <family val="3"/>
        <charset val="134"/>
        <scheme val="minor"/>
      </rPr>
      <t>）</t>
    </r>
  </si>
  <si>
    <t>户数</t>
  </si>
  <si>
    <t>物业公司</t>
  </si>
  <si>
    <t>物业费标准</t>
  </si>
  <si>
    <t>物业公司用房</t>
  </si>
  <si>
    <t>业委会用房</t>
  </si>
  <si>
    <t>居委、社区用房</t>
  </si>
  <si>
    <t>备注</t>
  </si>
  <si>
    <t>门牌号</t>
  </si>
  <si>
    <t>面积（㎡）</t>
  </si>
  <si>
    <t>用途</t>
  </si>
  <si>
    <t>目前用途</t>
  </si>
  <si>
    <t>平阳三街坊</t>
  </si>
  <si>
    <t>平阳路1375弄、龙茗路701弄</t>
  </si>
  <si>
    <t>上海民盈城投物业管理有限公司</t>
  </si>
  <si>
    <t>龙茗路699号</t>
  </si>
  <si>
    <t>平阳路1375弄30号1楼部分</t>
  </si>
  <si>
    <t>平阳路1375弄30号</t>
  </si>
  <si>
    <t>居委办公</t>
  </si>
  <si>
    <t>30号居委办公地址无产证，交易中心查询龙茗路697、699为物业用房299.16</t>
  </si>
  <si>
    <t>春江锦庐</t>
  </si>
  <si>
    <t>古美西路752弄</t>
  </si>
  <si>
    <t>上海上工物业发展有限公司</t>
  </si>
  <si>
    <t>29号102</t>
  </si>
  <si>
    <t>29号101</t>
  </si>
  <si>
    <t>综合文化服务中心、杂物间</t>
  </si>
  <si>
    <t>交易中心查询：用房面积实际区分为，29号101室电话间12.96平方米、102室居委47.12平方米、103室弱电中心17.28平方米、104及105室物业用房181.06平方米</t>
  </si>
  <si>
    <t>仲义苑</t>
  </si>
  <si>
    <t>虹莘路1638弄</t>
  </si>
  <si>
    <t>上海闵旭物业管理服务有限公司</t>
  </si>
  <si>
    <t>6号601</t>
  </si>
  <si>
    <t>4号-1临</t>
  </si>
  <si>
    <t>无</t>
  </si>
  <si>
    <t>小计</t>
  </si>
  <si>
    <t>龙祥嘉园</t>
  </si>
  <si>
    <t>平阳路1515弄</t>
  </si>
  <si>
    <t>高层1.48；多层1.06；别墅1.06</t>
  </si>
  <si>
    <r>
      <rPr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  <scheme val="minor"/>
      </rPr>
      <t>号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  <scheme val="minor"/>
      </rPr>
      <t>层（东）</t>
    </r>
  </si>
  <si>
    <r>
      <rPr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号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层（西）</t>
    </r>
  </si>
  <si>
    <t>4号1层（西）</t>
  </si>
  <si>
    <t>居委（46.68）社区（62.96）</t>
  </si>
  <si>
    <t>老年活动室、联防队临时休息室</t>
  </si>
  <si>
    <t>平阳苑</t>
  </si>
  <si>
    <t>平阳路1465弄</t>
  </si>
  <si>
    <t>2号102</t>
  </si>
  <si>
    <t>2号101</t>
  </si>
  <si>
    <t>1号102</t>
  </si>
  <si>
    <t>居委（60.64）社区、治安联防（76.83）</t>
  </si>
  <si>
    <t>综合文化服务中心</t>
  </si>
  <si>
    <t>平阳三村</t>
  </si>
  <si>
    <t>虹莘路1700弄</t>
  </si>
  <si>
    <t>上海易达物业管理有限公司</t>
  </si>
  <si>
    <t>门卫室</t>
  </si>
  <si>
    <t>29号对面</t>
  </si>
  <si>
    <t>社区活动室</t>
  </si>
  <si>
    <t>物业在门卫室办公；社区活动房无产证</t>
  </si>
  <si>
    <t>2号101室</t>
    <phoneticPr fontId="7" type="noConversion"/>
  </si>
  <si>
    <t>1号102室</t>
    <phoneticPr fontId="7" type="noConversion"/>
  </si>
  <si>
    <t>平阳三街坊</t>
    <phoneticPr fontId="7" type="noConversion"/>
  </si>
  <si>
    <t>居民区建议平阳三街坊居委会办公室设在平阳三街坊小区</t>
    <phoneticPr fontId="7" type="noConversion"/>
  </si>
  <si>
    <t>虹莘路1700弄</t>
    <phoneticPr fontId="7" type="noConversion"/>
  </si>
  <si>
    <t>常住人口</t>
    <phoneticPr fontId="7" type="noConversion"/>
  </si>
  <si>
    <t>龙祥嘉园</t>
    <phoneticPr fontId="7" type="noConversion"/>
  </si>
  <si>
    <t>平阳路1515弄</t>
    <phoneticPr fontId="7" type="noConversion"/>
  </si>
  <si>
    <t>平阳三村</t>
    <phoneticPr fontId="7" type="noConversion"/>
  </si>
  <si>
    <t>居民区建议平阳三村居委会办公室设在龙祥嘉园小区4号楼一楼</t>
    <phoneticPr fontId="7" type="noConversion"/>
  </si>
  <si>
    <t>居委（46.68）社区（62.96）</t>
    <phoneticPr fontId="7" type="noConversion"/>
  </si>
  <si>
    <t>平阳路1375弄30号</t>
    <phoneticPr fontId="7" type="noConversion"/>
  </si>
  <si>
    <t>附件5：</t>
    <phoneticPr fontId="7" type="noConversion"/>
  </si>
  <si>
    <t>平阳三村居民区住宅小区情况表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</si>
</sst>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b/>
      <sz val="11"/>
      <color theme="1"/>
      <name val="SimSun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大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49" fontId="0" fillId="0" borderId="4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opLeftCell="A4" zoomScale="80" zoomScaleNormal="80" workbookViewId="0">
      <selection activeCell="M11" sqref="M11"/>
    </sheetView>
  </sheetViews>
  <sheetFormatPr defaultColWidth="9" defaultRowHeight="14.4"/>
  <cols>
    <col min="1" max="1" width="4.6640625" customWidth="1"/>
    <col min="2" max="2" width="10" customWidth="1"/>
    <col min="3" max="3" width="13" customWidth="1"/>
    <col min="4" max="4" width="10.21875" customWidth="1"/>
    <col min="5" max="5" width="7.21875" customWidth="1"/>
    <col min="6" max="6" width="16.44140625" customWidth="1"/>
    <col min="7" max="7" width="10.21875" customWidth="1"/>
    <col min="8" max="8" width="11.109375" customWidth="1"/>
    <col min="9" max="9" width="9.88671875" customWidth="1"/>
    <col min="10" max="10" width="12.6640625" customWidth="1"/>
    <col min="11" max="11" width="8.109375" customWidth="1"/>
    <col min="12" max="12" width="9.77734375" customWidth="1"/>
    <col min="13" max="13" width="8" customWidth="1"/>
    <col min="14" max="14" width="18.77734375" customWidth="1"/>
    <col min="15" max="15" width="11.77734375" customWidth="1"/>
    <col min="16" max="16" width="27.88671875" customWidth="1"/>
  </cols>
  <sheetData>
    <row r="1" spans="1:16" ht="4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5.1" customHeight="1">
      <c r="A2" s="19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3" t="s">
        <v>8</v>
      </c>
      <c r="I2" s="14"/>
      <c r="J2" s="13" t="s">
        <v>9</v>
      </c>
      <c r="K2" s="15"/>
      <c r="L2" s="13" t="s">
        <v>10</v>
      </c>
      <c r="M2" s="14"/>
      <c r="N2" s="14"/>
      <c r="O2" s="15"/>
      <c r="P2" s="17" t="s">
        <v>11</v>
      </c>
    </row>
    <row r="3" spans="1:16" ht="35.1" customHeight="1">
      <c r="A3" s="20"/>
      <c r="B3" s="18"/>
      <c r="C3" s="18"/>
      <c r="D3" s="18"/>
      <c r="E3" s="18"/>
      <c r="F3" s="18"/>
      <c r="G3" s="18"/>
      <c r="H3" s="1" t="s">
        <v>12</v>
      </c>
      <c r="I3" s="1" t="s">
        <v>13</v>
      </c>
      <c r="J3" s="1" t="s">
        <v>12</v>
      </c>
      <c r="K3" s="1" t="s">
        <v>13</v>
      </c>
      <c r="L3" s="1" t="s">
        <v>12</v>
      </c>
      <c r="M3" s="1" t="s">
        <v>13</v>
      </c>
      <c r="N3" s="1" t="s">
        <v>14</v>
      </c>
      <c r="O3" s="1" t="s">
        <v>15</v>
      </c>
      <c r="P3" s="18"/>
    </row>
    <row r="4" spans="1:16" ht="50.1" customHeight="1">
      <c r="A4" s="2">
        <v>1</v>
      </c>
      <c r="B4" s="2" t="s">
        <v>16</v>
      </c>
      <c r="C4" s="2" t="s">
        <v>17</v>
      </c>
      <c r="D4" s="2">
        <v>60929.13</v>
      </c>
      <c r="E4" s="2">
        <v>745</v>
      </c>
      <c r="F4" s="2" t="s">
        <v>18</v>
      </c>
      <c r="G4" s="2">
        <v>0.77</v>
      </c>
      <c r="H4" s="2" t="s">
        <v>19</v>
      </c>
      <c r="I4" s="2">
        <v>115</v>
      </c>
      <c r="J4" s="2" t="s">
        <v>20</v>
      </c>
      <c r="K4" s="2">
        <v>91</v>
      </c>
      <c r="L4" s="2" t="s">
        <v>21</v>
      </c>
      <c r="M4" s="2">
        <v>282</v>
      </c>
      <c r="N4" s="2" t="s">
        <v>10</v>
      </c>
      <c r="O4" s="2" t="s">
        <v>22</v>
      </c>
      <c r="P4" s="4" t="s">
        <v>23</v>
      </c>
    </row>
    <row r="5" spans="1:16" ht="86.4">
      <c r="A5" s="2">
        <v>2</v>
      </c>
      <c r="B5" s="2" t="s">
        <v>24</v>
      </c>
      <c r="C5" s="2" t="s">
        <v>25</v>
      </c>
      <c r="D5" s="2">
        <v>75085.47</v>
      </c>
      <c r="E5" s="2">
        <v>676</v>
      </c>
      <c r="F5" s="2" t="s">
        <v>26</v>
      </c>
      <c r="G5" s="2">
        <v>1.03</v>
      </c>
      <c r="H5" s="2" t="s">
        <v>27</v>
      </c>
      <c r="I5" s="2">
        <v>133.22999999999999</v>
      </c>
      <c r="J5" s="2" t="s">
        <v>28</v>
      </c>
      <c r="K5" s="2">
        <v>48</v>
      </c>
      <c r="L5" s="2" t="s">
        <v>28</v>
      </c>
      <c r="M5" s="2">
        <v>85</v>
      </c>
      <c r="N5" s="2" t="s">
        <v>10</v>
      </c>
      <c r="O5" s="5" t="s">
        <v>29</v>
      </c>
      <c r="P5" s="2" t="s">
        <v>30</v>
      </c>
    </row>
    <row r="6" spans="1:16" ht="50.1" customHeight="1">
      <c r="A6" s="2">
        <v>3</v>
      </c>
      <c r="B6" s="2" t="s">
        <v>31</v>
      </c>
      <c r="C6" s="2" t="s">
        <v>32</v>
      </c>
      <c r="D6" s="2">
        <v>12084.49</v>
      </c>
      <c r="E6" s="2">
        <v>68</v>
      </c>
      <c r="F6" s="2" t="s">
        <v>33</v>
      </c>
      <c r="G6" s="2">
        <v>0.75</v>
      </c>
      <c r="H6" s="2" t="s">
        <v>34</v>
      </c>
      <c r="I6" s="2">
        <v>114.09</v>
      </c>
      <c r="J6" s="2" t="s">
        <v>35</v>
      </c>
      <c r="K6" s="2">
        <v>28.8</v>
      </c>
      <c r="L6" s="2" t="s">
        <v>36</v>
      </c>
      <c r="M6" s="2"/>
      <c r="N6" s="2"/>
      <c r="O6" s="2"/>
      <c r="P6" s="2"/>
    </row>
    <row r="7" spans="1:16" ht="50.1" customHeight="1">
      <c r="A7" s="16" t="s">
        <v>37</v>
      </c>
      <c r="B7" s="16"/>
      <c r="C7" s="1"/>
      <c r="D7" s="1">
        <f>SUM(D4:D6)</f>
        <v>148099.09</v>
      </c>
      <c r="E7" s="1">
        <f>SUM(E4:E6)</f>
        <v>1489</v>
      </c>
      <c r="F7" s="1"/>
      <c r="G7" s="1"/>
      <c r="H7" s="1"/>
      <c r="I7" s="1"/>
      <c r="J7" s="1"/>
      <c r="K7" s="1"/>
      <c r="L7" s="1"/>
      <c r="M7" s="1">
        <f>SUM(M4:M6)</f>
        <v>367</v>
      </c>
      <c r="N7" s="1"/>
      <c r="O7" s="1"/>
      <c r="P7" s="1"/>
    </row>
    <row r="8" spans="1:16" ht="63" customHeight="1">
      <c r="A8" s="2">
        <v>4</v>
      </c>
      <c r="B8" s="2" t="s">
        <v>38</v>
      </c>
      <c r="C8" s="2" t="s">
        <v>39</v>
      </c>
      <c r="D8" s="2">
        <v>39230.019999999997</v>
      </c>
      <c r="E8" s="2">
        <v>248</v>
      </c>
      <c r="F8" s="2" t="s">
        <v>33</v>
      </c>
      <c r="G8" s="2" t="s">
        <v>40</v>
      </c>
      <c r="H8" s="3" t="s">
        <v>41</v>
      </c>
      <c r="I8" s="2">
        <v>126.93</v>
      </c>
      <c r="J8" s="3" t="s">
        <v>42</v>
      </c>
      <c r="K8" s="2">
        <v>54.95</v>
      </c>
      <c r="L8" s="2" t="s">
        <v>43</v>
      </c>
      <c r="M8" s="2">
        <v>109.64</v>
      </c>
      <c r="N8" s="2" t="s">
        <v>44</v>
      </c>
      <c r="O8" s="2" t="s">
        <v>45</v>
      </c>
      <c r="P8" s="2"/>
    </row>
    <row r="9" spans="1:16" ht="50.1" customHeight="1">
      <c r="A9" s="2">
        <v>5</v>
      </c>
      <c r="B9" s="2" t="s">
        <v>46</v>
      </c>
      <c r="C9" s="2" t="s">
        <v>47</v>
      </c>
      <c r="D9" s="2">
        <v>12290.61</v>
      </c>
      <c r="E9" s="2">
        <v>100</v>
      </c>
      <c r="F9" s="2" t="s">
        <v>33</v>
      </c>
      <c r="G9" s="2">
        <v>1.37</v>
      </c>
      <c r="H9" s="2" t="s">
        <v>48</v>
      </c>
      <c r="I9" s="2">
        <v>105.15</v>
      </c>
      <c r="J9" s="2" t="s">
        <v>49</v>
      </c>
      <c r="K9" s="2">
        <v>33.18</v>
      </c>
      <c r="L9" s="2" t="s">
        <v>50</v>
      </c>
      <c r="M9" s="2">
        <v>137.47</v>
      </c>
      <c r="N9" s="2" t="s">
        <v>51</v>
      </c>
      <c r="O9" s="2" t="s">
        <v>52</v>
      </c>
      <c r="P9" s="2"/>
    </row>
    <row r="10" spans="1:16" ht="50.1" customHeight="1">
      <c r="A10" s="2">
        <v>6</v>
      </c>
      <c r="B10" s="2" t="s">
        <v>53</v>
      </c>
      <c r="C10" s="2" t="s">
        <v>54</v>
      </c>
      <c r="D10" s="2">
        <v>57155.74</v>
      </c>
      <c r="E10" s="2">
        <v>852</v>
      </c>
      <c r="F10" s="2" t="s">
        <v>55</v>
      </c>
      <c r="G10" s="2">
        <v>0.5</v>
      </c>
      <c r="H10" s="2" t="s">
        <v>56</v>
      </c>
      <c r="I10" s="2">
        <v>20</v>
      </c>
      <c r="J10" s="2" t="s">
        <v>36</v>
      </c>
      <c r="K10" s="2"/>
      <c r="L10" s="2" t="s">
        <v>57</v>
      </c>
      <c r="M10" s="2">
        <v>255.4</v>
      </c>
      <c r="N10" s="2" t="s">
        <v>58</v>
      </c>
      <c r="O10" s="2" t="s">
        <v>58</v>
      </c>
      <c r="P10" s="2" t="s">
        <v>59</v>
      </c>
    </row>
    <row r="11" spans="1:16" ht="50.1" customHeight="1">
      <c r="A11" s="16" t="s">
        <v>37</v>
      </c>
      <c r="B11" s="16"/>
      <c r="C11" s="1"/>
      <c r="D11" s="1">
        <f>SUM(D8:D10)</f>
        <v>108676.37</v>
      </c>
      <c r="E11" s="1">
        <f>SUM(E8:E10)</f>
        <v>1200</v>
      </c>
      <c r="F11" s="1"/>
      <c r="G11" s="1"/>
      <c r="H11" s="1"/>
      <c r="I11" s="1"/>
      <c r="J11" s="1"/>
      <c r="K11" s="1"/>
      <c r="L11" s="1"/>
      <c r="M11" s="1">
        <f>SUM(M8:M10)</f>
        <v>502.51</v>
      </c>
      <c r="N11" s="1"/>
      <c r="O11" s="1"/>
      <c r="P11" s="1"/>
    </row>
  </sheetData>
  <mergeCells count="14">
    <mergeCell ref="A11:B11"/>
    <mergeCell ref="A2:A3"/>
    <mergeCell ref="B2:B3"/>
    <mergeCell ref="C2:C3"/>
    <mergeCell ref="D2:D3"/>
    <mergeCell ref="A1:P1"/>
    <mergeCell ref="H2:I2"/>
    <mergeCell ref="J2:K2"/>
    <mergeCell ref="L2:O2"/>
    <mergeCell ref="A7:B7"/>
    <mergeCell ref="E2:E3"/>
    <mergeCell ref="F2:F3"/>
    <mergeCell ref="G2:G3"/>
    <mergeCell ref="P2:P3"/>
  </mergeCells>
  <phoneticPr fontId="7" type="noConversion"/>
  <printOptions horizontalCentered="1"/>
  <pageMargins left="0.118055555555556" right="0.118055555555556" top="0.47222222222222199" bottom="0.74791666666666701" header="0.31458333333333299" footer="0.31458333333333299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"/>
  <sheetViews>
    <sheetView tabSelected="1" zoomScale="80" zoomScaleNormal="80" workbookViewId="0">
      <selection activeCell="A2" sqref="A2:Q2"/>
    </sheetView>
  </sheetViews>
  <sheetFormatPr defaultColWidth="9" defaultRowHeight="14.4"/>
  <cols>
    <col min="1" max="1" width="3.88671875" customWidth="1"/>
    <col min="2" max="2" width="10" customWidth="1"/>
    <col min="3" max="3" width="13" customWidth="1"/>
    <col min="4" max="4" width="13.21875" customWidth="1"/>
    <col min="5" max="5" width="6.21875" bestFit="1" customWidth="1"/>
    <col min="6" max="6" width="7.21875" customWidth="1"/>
    <col min="7" max="7" width="16.44140625" customWidth="1"/>
    <col min="8" max="9" width="10.21875" customWidth="1"/>
    <col min="10" max="10" width="8.44140625" bestFit="1" customWidth="1"/>
    <col min="11" max="11" width="12.6640625" customWidth="1"/>
    <col min="12" max="12" width="8.109375" customWidth="1"/>
    <col min="13" max="13" width="9.77734375" customWidth="1"/>
    <col min="14" max="14" width="8" customWidth="1"/>
    <col min="15" max="15" width="18.77734375" customWidth="1"/>
    <col min="16" max="16" width="11.77734375" customWidth="1"/>
    <col min="17" max="17" width="27.88671875" customWidth="1"/>
  </cols>
  <sheetData>
    <row r="1" spans="1:17" ht="20.399999999999999">
      <c r="A1" s="21" t="s">
        <v>72</v>
      </c>
      <c r="B1" s="21"/>
    </row>
    <row r="2" spans="1:17" ht="45" customHeight="1">
      <c r="A2" s="22" t="s">
        <v>73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35.1" customHeight="1">
      <c r="A3" s="19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65</v>
      </c>
      <c r="G3" s="17" t="s">
        <v>6</v>
      </c>
      <c r="H3" s="17" t="s">
        <v>7</v>
      </c>
      <c r="I3" s="13" t="s">
        <v>8</v>
      </c>
      <c r="J3" s="14"/>
      <c r="K3" s="13" t="s">
        <v>9</v>
      </c>
      <c r="L3" s="15"/>
      <c r="M3" s="13" t="s">
        <v>10</v>
      </c>
      <c r="N3" s="14"/>
      <c r="O3" s="14"/>
      <c r="P3" s="15"/>
      <c r="Q3" s="17" t="s">
        <v>11</v>
      </c>
    </row>
    <row r="4" spans="1:17" ht="35.1" customHeight="1">
      <c r="A4" s="20"/>
      <c r="B4" s="18"/>
      <c r="C4" s="18"/>
      <c r="D4" s="18"/>
      <c r="E4" s="18"/>
      <c r="F4" s="18"/>
      <c r="G4" s="18"/>
      <c r="H4" s="18"/>
      <c r="I4" s="6" t="s">
        <v>12</v>
      </c>
      <c r="J4" s="6" t="s">
        <v>13</v>
      </c>
      <c r="K4" s="6" t="s">
        <v>12</v>
      </c>
      <c r="L4" s="6" t="s">
        <v>13</v>
      </c>
      <c r="M4" s="6" t="s">
        <v>12</v>
      </c>
      <c r="N4" s="6" t="s">
        <v>13</v>
      </c>
      <c r="O4" s="6" t="s">
        <v>14</v>
      </c>
      <c r="P4" s="6" t="s">
        <v>15</v>
      </c>
      <c r="Q4" s="18"/>
    </row>
    <row r="5" spans="1:17" ht="50.1" customHeight="1">
      <c r="A5" s="2">
        <v>1</v>
      </c>
      <c r="B5" s="7" t="s">
        <v>62</v>
      </c>
      <c r="C5" s="2" t="s">
        <v>17</v>
      </c>
      <c r="D5" s="2">
        <v>60929.13</v>
      </c>
      <c r="E5" s="2">
        <v>745</v>
      </c>
      <c r="F5" s="2">
        <f>F7-F6</f>
        <v>2026</v>
      </c>
      <c r="G5" s="2" t="s">
        <v>18</v>
      </c>
      <c r="H5" s="2">
        <v>0.77</v>
      </c>
      <c r="I5" s="2" t="s">
        <v>19</v>
      </c>
      <c r="J5" s="2">
        <v>115</v>
      </c>
      <c r="K5" s="7" t="s">
        <v>20</v>
      </c>
      <c r="L5" s="2">
        <v>91</v>
      </c>
      <c r="M5" s="11" t="s">
        <v>71</v>
      </c>
      <c r="N5" s="2">
        <f>282+114.97</f>
        <v>396.97</v>
      </c>
      <c r="O5" s="2" t="s">
        <v>10</v>
      </c>
      <c r="P5" s="2" t="s">
        <v>22</v>
      </c>
      <c r="Q5" s="4" t="s">
        <v>23</v>
      </c>
    </row>
    <row r="6" spans="1:17" ht="86.4">
      <c r="A6" s="2">
        <v>2</v>
      </c>
      <c r="B6" s="2" t="s">
        <v>24</v>
      </c>
      <c r="C6" s="2" t="s">
        <v>25</v>
      </c>
      <c r="D6" s="2">
        <v>75085.47</v>
      </c>
      <c r="E6" s="2">
        <v>676</v>
      </c>
      <c r="F6" s="2">
        <v>1250</v>
      </c>
      <c r="G6" s="2" t="s">
        <v>26</v>
      </c>
      <c r="H6" s="2">
        <v>1.03</v>
      </c>
      <c r="I6" s="2" t="s">
        <v>27</v>
      </c>
      <c r="J6" s="2">
        <v>133.22999999999999</v>
      </c>
      <c r="K6" s="2" t="s">
        <v>28</v>
      </c>
      <c r="L6" s="2">
        <v>48</v>
      </c>
      <c r="M6" s="2" t="s">
        <v>28</v>
      </c>
      <c r="N6" s="2">
        <v>85</v>
      </c>
      <c r="O6" s="2" t="s">
        <v>10</v>
      </c>
      <c r="P6" s="5" t="s">
        <v>29</v>
      </c>
      <c r="Q6" s="2" t="s">
        <v>30</v>
      </c>
    </row>
    <row r="7" spans="1:17" ht="50.1" customHeight="1">
      <c r="A7" s="16" t="s">
        <v>37</v>
      </c>
      <c r="B7" s="16"/>
      <c r="C7" s="6"/>
      <c r="D7" s="6">
        <f>SUM(D5:D6)</f>
        <v>136014.6</v>
      </c>
      <c r="E7" s="6">
        <f>SUM(E5:E6)</f>
        <v>1421</v>
      </c>
      <c r="F7" s="8">
        <v>3276</v>
      </c>
      <c r="G7" s="6"/>
      <c r="H7" s="6"/>
      <c r="I7" s="6"/>
      <c r="J7" s="6">
        <f>SUM(J5:J6)</f>
        <v>248.23</v>
      </c>
      <c r="K7" s="6"/>
      <c r="L7" s="6">
        <f>SUM(L5:L6)</f>
        <v>139</v>
      </c>
      <c r="M7" s="6"/>
      <c r="N7" s="6">
        <f>SUM(N5:N6)</f>
        <v>481.97</v>
      </c>
      <c r="O7" s="6"/>
      <c r="P7" s="6"/>
      <c r="Q7" s="7" t="s">
        <v>63</v>
      </c>
    </row>
    <row r="8" spans="1:17" ht="50.1" customHeight="1">
      <c r="A8" s="2">
        <v>1</v>
      </c>
      <c r="B8" s="2" t="s">
        <v>46</v>
      </c>
      <c r="C8" s="2" t="s">
        <v>47</v>
      </c>
      <c r="D8" s="2">
        <v>12290.61</v>
      </c>
      <c r="E8" s="2">
        <v>100</v>
      </c>
      <c r="F8" s="2">
        <v>266</v>
      </c>
      <c r="G8" s="2" t="s">
        <v>33</v>
      </c>
      <c r="H8" s="2">
        <v>1.37</v>
      </c>
      <c r="I8" s="2" t="s">
        <v>48</v>
      </c>
      <c r="J8" s="2">
        <v>105.15</v>
      </c>
      <c r="K8" s="7" t="s">
        <v>60</v>
      </c>
      <c r="L8" s="2">
        <v>33.18</v>
      </c>
      <c r="M8" s="6" t="s">
        <v>61</v>
      </c>
      <c r="N8" s="2">
        <f>137.47+50.6</f>
        <v>188.07</v>
      </c>
      <c r="O8" s="2" t="s">
        <v>51</v>
      </c>
      <c r="P8" s="2" t="s">
        <v>52</v>
      </c>
      <c r="Q8" s="7"/>
    </row>
    <row r="9" spans="1:17" ht="63" customHeight="1">
      <c r="A9" s="2">
        <v>2</v>
      </c>
      <c r="B9" s="7" t="s">
        <v>66</v>
      </c>
      <c r="C9" s="7" t="s">
        <v>67</v>
      </c>
      <c r="D9" s="2">
        <v>39230.019999999997</v>
      </c>
      <c r="E9" s="2">
        <v>148</v>
      </c>
      <c r="F9" s="2">
        <v>368</v>
      </c>
      <c r="G9" s="2" t="s">
        <v>33</v>
      </c>
      <c r="H9" s="2" t="s">
        <v>40</v>
      </c>
      <c r="I9" s="3" t="s">
        <v>41</v>
      </c>
      <c r="J9" s="2">
        <v>126.93</v>
      </c>
      <c r="K9" s="3" t="s">
        <v>42</v>
      </c>
      <c r="L9" s="2">
        <v>54.95</v>
      </c>
      <c r="M9" s="2" t="s">
        <v>43</v>
      </c>
      <c r="N9" s="9">
        <f>109.64</f>
        <v>109.64</v>
      </c>
      <c r="O9" s="7" t="s">
        <v>70</v>
      </c>
      <c r="P9" s="2" t="s">
        <v>45</v>
      </c>
      <c r="Q9" s="7" t="s">
        <v>69</v>
      </c>
    </row>
    <row r="10" spans="1:17" ht="50.1" customHeight="1">
      <c r="A10" s="2">
        <v>3</v>
      </c>
      <c r="B10" s="2" t="s">
        <v>31</v>
      </c>
      <c r="C10" s="2" t="s">
        <v>32</v>
      </c>
      <c r="D10" s="2">
        <v>12084.49</v>
      </c>
      <c r="E10" s="2">
        <v>68</v>
      </c>
      <c r="F10" s="2">
        <v>145</v>
      </c>
      <c r="G10" s="2" t="s">
        <v>33</v>
      </c>
      <c r="H10" s="2">
        <v>0.75</v>
      </c>
      <c r="I10" s="2" t="s">
        <v>34</v>
      </c>
      <c r="J10" s="2">
        <v>114.09</v>
      </c>
      <c r="K10" s="2" t="s">
        <v>35</v>
      </c>
      <c r="L10" s="2">
        <v>28.8</v>
      </c>
      <c r="M10" s="2" t="s">
        <v>36</v>
      </c>
      <c r="N10" s="2"/>
      <c r="O10" s="2"/>
      <c r="P10" s="2"/>
      <c r="Q10" s="7"/>
    </row>
    <row r="11" spans="1:17" ht="50.1" customHeight="1">
      <c r="A11" s="2">
        <v>4</v>
      </c>
      <c r="B11" s="7" t="s">
        <v>68</v>
      </c>
      <c r="C11" s="7" t="s">
        <v>64</v>
      </c>
      <c r="D11" s="2">
        <v>57155.74</v>
      </c>
      <c r="E11" s="2">
        <v>852</v>
      </c>
      <c r="F11" s="2">
        <f>F12-F8-F9-F10</f>
        <v>1861</v>
      </c>
      <c r="G11" s="2" t="s">
        <v>55</v>
      </c>
      <c r="H11" s="2">
        <v>0.5</v>
      </c>
      <c r="I11" s="2" t="s">
        <v>56</v>
      </c>
      <c r="J11" s="2">
        <v>20</v>
      </c>
      <c r="K11" s="2" t="s">
        <v>36</v>
      </c>
      <c r="L11" s="2"/>
      <c r="M11" s="2" t="s">
        <v>57</v>
      </c>
      <c r="N11" s="2">
        <v>255.4</v>
      </c>
      <c r="O11" s="2" t="s">
        <v>58</v>
      </c>
      <c r="P11" s="2" t="s">
        <v>58</v>
      </c>
      <c r="Q11" s="2" t="s">
        <v>59</v>
      </c>
    </row>
    <row r="12" spans="1:17" ht="50.1" customHeight="1">
      <c r="A12" s="16" t="s">
        <v>37</v>
      </c>
      <c r="B12" s="16"/>
      <c r="C12" s="6"/>
      <c r="D12" s="6">
        <f>SUM(D8:D11)</f>
        <v>120760.85999999999</v>
      </c>
      <c r="E12" s="6">
        <f>SUM(E8:E11)</f>
        <v>1168</v>
      </c>
      <c r="F12" s="8">
        <v>2640</v>
      </c>
      <c r="G12" s="6"/>
      <c r="H12" s="6"/>
      <c r="I12" s="6"/>
      <c r="J12" s="6">
        <f>SUM(J8:J11)</f>
        <v>366.17</v>
      </c>
      <c r="K12" s="6"/>
      <c r="L12" s="6">
        <f>SUM(L8:L11)</f>
        <v>116.92999999999999</v>
      </c>
      <c r="M12" s="6"/>
      <c r="N12" s="6">
        <f>SUM(N8:N11)</f>
        <v>553.11</v>
      </c>
      <c r="O12" s="6"/>
      <c r="P12" s="6"/>
      <c r="Q12" s="6"/>
    </row>
    <row r="14" spans="1:17" ht="14.25" customHeight="1"/>
    <row r="15" spans="1:17" ht="14.25" customHeight="1"/>
    <row r="16" spans="1:17" ht="14.25" customHeight="1"/>
    <row r="17" spans="14:14" ht="14.25" customHeight="1">
      <c r="N17" s="10"/>
    </row>
    <row r="18" spans="14:14" ht="14.25" customHeight="1"/>
    <row r="19" spans="14:14" ht="14.25" customHeight="1"/>
    <row r="20" spans="14:14" ht="14.25" customHeight="1"/>
  </sheetData>
  <mergeCells count="16">
    <mergeCell ref="A1:B1"/>
    <mergeCell ref="M3:P3"/>
    <mergeCell ref="Q3:Q4"/>
    <mergeCell ref="A7:B7"/>
    <mergeCell ref="A12:B12"/>
    <mergeCell ref="A2:Q2"/>
    <mergeCell ref="A3:A4"/>
    <mergeCell ref="B3:B4"/>
    <mergeCell ref="C3:C4"/>
    <mergeCell ref="D3:D4"/>
    <mergeCell ref="E3:E4"/>
    <mergeCell ref="G3:G4"/>
    <mergeCell ref="H3:H4"/>
    <mergeCell ref="I3:J3"/>
    <mergeCell ref="K3:L3"/>
    <mergeCell ref="F3:F4"/>
  </mergeCells>
  <phoneticPr fontId="7" type="noConversion"/>
  <printOptions horizontalCentered="1"/>
  <pageMargins left="0.118055555555556" right="0.118055555555556" top="0.47222222222222199" bottom="0.74791666666666701" header="0.31458333333333299" footer="0.31458333333333299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201910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jiangzh</cp:lastModifiedBy>
  <cp:lastPrinted>2020-04-02T02:15:31Z</cp:lastPrinted>
  <dcterms:created xsi:type="dcterms:W3CDTF">2019-08-28T11:17:00Z</dcterms:created>
  <dcterms:modified xsi:type="dcterms:W3CDTF">2020-04-02T02:16:08Z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