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吴泾镇" sheetId="50" r:id="rId15"/>
    <sheet name="信息中心" sheetId="33" state="hidden" r:id="rId16"/>
    <sheet name="学前科" sheetId="34" state="hidden" r:id="rId17"/>
    <sheet name="普教一科" sheetId="35" state="hidden" r:id="rId18"/>
    <sheet name="普教二科" sheetId="36" state="hidden" r:id="rId19"/>
    <sheet name="考试中心" sheetId="37" state="hidden" r:id="rId20"/>
    <sheet name="教育学院" sheetId="38" state="hidden" r:id="rId21"/>
    <sheet name="吴泾维修" sheetId="40" state="hidden" r:id="rId22"/>
    <sheet name="空气检测" sheetId="48" state="hidden" r:id="rId23"/>
    <sheet name="尾款" sheetId="49" state="hidden" r:id="rId24"/>
  </sheets>
  <externalReferences>
    <externalReference r:id="rId25"/>
    <externalReference r:id="rId26"/>
  </externalReferences>
  <definedNames>
    <definedName name="_xlnm._FilterDatabase" localSheetId="17" hidden="1">普教一科!$A$2:$K$13</definedName>
    <definedName name="_xlnm.Print_Area" localSheetId="20">教育学院!$A$1:$F$5</definedName>
    <definedName name="_xlnm.Print_Area" localSheetId="19">考试中心!$A$1:$H$4</definedName>
    <definedName name="_xlnm.Print_Area" localSheetId="18">普教二科!$A$1:$H$8</definedName>
    <definedName name="_xlnm.Print_Area" localSheetId="17">普教一科!$A$1:$G$13</definedName>
    <definedName name="_xlnm.Print_Area" localSheetId="23">尾款!#REF!</definedName>
    <definedName name="_xlnm.Print_Area" localSheetId="21">吴泾维修!$A$1:$J$51</definedName>
    <definedName name="_xlnm.Print_Area" localSheetId="16">学前科!$A$1:$H$10</definedName>
    <definedName name="_xlnm.Print_Titles" localSheetId="19">考试中心!$1:$2</definedName>
    <definedName name="_xlnm.Print_Titles" localSheetId="18">普教二科!$1:$2</definedName>
    <definedName name="_xlnm.Print_Titles" localSheetId="17">普教一科!$1:$2</definedName>
    <definedName name="_xlnm.Print_Titles" localSheetId="23">尾款!#REF!</definedName>
    <definedName name="_xlnm.Print_Titles" localSheetId="21">吴泾维修!$1:$2</definedName>
    <definedName name="_xlnm.Print_Titles" localSheetId="16">学前科!$1:$2</definedName>
  </definedNames>
  <calcPr calcId="145621"/>
</workbook>
</file>

<file path=xl/calcChain.xml><?xml version="1.0" encoding="utf-8"?>
<calcChain xmlns="http://schemas.openxmlformats.org/spreadsheetml/2006/main">
  <c r="D11" i="50" l="1"/>
  <c r="E10" i="50"/>
  <c r="C9" i="50"/>
  <c r="E9" i="50" s="1"/>
  <c r="C10" i="50"/>
  <c r="C8" i="50"/>
  <c r="E8" i="50" s="1"/>
  <c r="C5" i="50"/>
  <c r="E5" i="50" s="1"/>
  <c r="G13" i="35" l="1"/>
  <c r="C7" i="50" s="1"/>
  <c r="E7" i="50" s="1"/>
  <c r="K4" i="49"/>
  <c r="J4" i="49"/>
  <c r="I4" i="49"/>
  <c r="E7" i="48" l="1"/>
  <c r="I46" i="40"/>
  <c r="J46" i="40" s="1"/>
  <c r="I45" i="40"/>
  <c r="J45" i="40" s="1"/>
  <c r="I44" i="40"/>
  <c r="J44" i="40" s="1"/>
  <c r="I43" i="40"/>
  <c r="J43" i="40" s="1"/>
  <c r="I42" i="40"/>
  <c r="J42" i="40" s="1"/>
  <c r="I41" i="40"/>
  <c r="J41" i="40" s="1"/>
  <c r="J40" i="40"/>
  <c r="I40" i="40"/>
  <c r="I39" i="40"/>
  <c r="J39" i="40" s="1"/>
  <c r="I38" i="40"/>
  <c r="J38" i="40" s="1"/>
  <c r="I37" i="40"/>
  <c r="J37" i="40" s="1"/>
  <c r="I36" i="40"/>
  <c r="J36" i="40" s="1"/>
  <c r="I35" i="40"/>
  <c r="J35" i="40" s="1"/>
  <c r="I34" i="40"/>
  <c r="J34" i="40" s="1"/>
  <c r="I33" i="40"/>
  <c r="J33" i="40" s="1"/>
  <c r="J32" i="40"/>
  <c r="I32" i="40"/>
  <c r="I31" i="40"/>
  <c r="I30" i="40"/>
  <c r="J30" i="40" s="1"/>
  <c r="I28" i="40"/>
  <c r="J28" i="40" s="1"/>
  <c r="I24" i="40"/>
  <c r="J24" i="40" s="1"/>
  <c r="G23" i="40"/>
  <c r="I23" i="40" s="1"/>
  <c r="J23" i="40" s="1"/>
  <c r="I22" i="40"/>
  <c r="J22" i="40" s="1"/>
  <c r="I21" i="40"/>
  <c r="I25" i="40" s="1"/>
  <c r="I19" i="40"/>
  <c r="J19" i="40" s="1"/>
  <c r="I15" i="40"/>
  <c r="J15" i="40" s="1"/>
  <c r="I14" i="40"/>
  <c r="J14" i="40" s="1"/>
  <c r="I13" i="40"/>
  <c r="J13" i="40" s="1"/>
  <c r="G12" i="40"/>
  <c r="I12" i="40" s="1"/>
  <c r="J12" i="40" s="1"/>
  <c r="I11" i="40"/>
  <c r="I16" i="40" s="1"/>
  <c r="I6" i="40"/>
  <c r="J6" i="40" s="1"/>
  <c r="G5" i="40"/>
  <c r="I5" i="40" s="1"/>
  <c r="J5" i="40" s="1"/>
  <c r="I4" i="40"/>
  <c r="J4" i="40" s="1"/>
  <c r="I3" i="40"/>
  <c r="J3" i="40" s="1"/>
  <c r="H10" i="34"/>
  <c r="C6" i="50" s="1"/>
  <c r="E6" i="50" s="1"/>
  <c r="J11" i="40" l="1"/>
  <c r="I47" i="40"/>
  <c r="I48" i="40" s="1"/>
  <c r="J48" i="40" s="1"/>
  <c r="J16" i="40"/>
  <c r="I17" i="40"/>
  <c r="J17" i="40" s="1"/>
  <c r="J25" i="40"/>
  <c r="I26" i="40"/>
  <c r="J26" i="40" s="1"/>
  <c r="J47" i="40"/>
  <c r="I7" i="40"/>
  <c r="J31" i="40"/>
  <c r="J21" i="40"/>
  <c r="W109" i="23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0" i="23"/>
  <c r="W99" i="23"/>
  <c r="W98" i="23"/>
  <c r="W97" i="23"/>
  <c r="V96" i="23"/>
  <c r="V80" i="23" s="1"/>
  <c r="V79" i="23" s="1"/>
  <c r="S96" i="23"/>
  <c r="S80" i="23" s="1"/>
  <c r="S79" i="23" s="1"/>
  <c r="R96" i="23"/>
  <c r="Q96" i="23"/>
  <c r="Q72" i="23" s="1"/>
  <c r="Q71" i="23" s="1"/>
  <c r="P96" i="23"/>
  <c r="P80" i="23" s="1"/>
  <c r="P79" i="23" s="1"/>
  <c r="O96" i="23"/>
  <c r="O80" i="23" s="1"/>
  <c r="O79" i="23" s="1"/>
  <c r="N96" i="23"/>
  <c r="M96" i="23"/>
  <c r="M72" i="23" s="1"/>
  <c r="M71" i="23" s="1"/>
  <c r="L96" i="23"/>
  <c r="L80" i="23" s="1"/>
  <c r="L79" i="23" s="1"/>
  <c r="K96" i="23"/>
  <c r="K80" i="23" s="1"/>
  <c r="K79" i="23" s="1"/>
  <c r="J96" i="23"/>
  <c r="I96" i="23"/>
  <c r="I72" i="23" s="1"/>
  <c r="I71" i="23" s="1"/>
  <c r="H96" i="23"/>
  <c r="H80" i="23" s="1"/>
  <c r="H79" i="23" s="1"/>
  <c r="G96" i="23"/>
  <c r="G80" i="23" s="1"/>
  <c r="G79" i="23" s="1"/>
  <c r="F96" i="23"/>
  <c r="E96" i="23"/>
  <c r="E72" i="23" s="1"/>
  <c r="E71" i="23" s="1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3" i="23" s="1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V90" i="23"/>
  <c r="S90" i="23"/>
  <c r="S89" i="23" s="1"/>
  <c r="R90" i="23"/>
  <c r="Q90" i="23"/>
  <c r="Q89" i="23" s="1"/>
  <c r="P90" i="23"/>
  <c r="O90" i="23"/>
  <c r="O89" i="23" s="1"/>
  <c r="N90" i="23"/>
  <c r="M90" i="23"/>
  <c r="M89" i="23" s="1"/>
  <c r="L90" i="23"/>
  <c r="K90" i="23"/>
  <c r="K89" i="23" s="1"/>
  <c r="J90" i="23"/>
  <c r="I90" i="23"/>
  <c r="I89" i="23" s="1"/>
  <c r="H90" i="23"/>
  <c r="H89" i="23" s="1"/>
  <c r="H85" i="23" s="1"/>
  <c r="G90" i="23"/>
  <c r="G89" i="23" s="1"/>
  <c r="F90" i="23"/>
  <c r="E90" i="23"/>
  <c r="V89" i="23"/>
  <c r="P89" i="23"/>
  <c r="L89" i="23"/>
  <c r="W88" i="23"/>
  <c r="W87" i="23"/>
  <c r="V86" i="23"/>
  <c r="S86" i="23"/>
  <c r="R86" i="23"/>
  <c r="Q86" i="23"/>
  <c r="P86" i="23"/>
  <c r="P85" i="23" s="1"/>
  <c r="O86" i="23"/>
  <c r="N86" i="23"/>
  <c r="M86" i="23"/>
  <c r="L86" i="23"/>
  <c r="L85" i="23" s="1"/>
  <c r="K86" i="23"/>
  <c r="J86" i="23"/>
  <c r="I86" i="23"/>
  <c r="H86" i="23"/>
  <c r="G86" i="23"/>
  <c r="F86" i="23"/>
  <c r="E86" i="23"/>
  <c r="W86" i="23" s="1"/>
  <c r="V85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W83" i="23" s="1"/>
  <c r="V82" i="23"/>
  <c r="S82" i="23"/>
  <c r="S81" i="23" s="1"/>
  <c r="R82" i="23"/>
  <c r="R81" i="23" s="1"/>
  <c r="Q82" i="23"/>
  <c r="Q81" i="23" s="1"/>
  <c r="P82" i="23"/>
  <c r="O82" i="23"/>
  <c r="O81" i="23" s="1"/>
  <c r="N82" i="23"/>
  <c r="M82" i="23"/>
  <c r="M81" i="23" s="1"/>
  <c r="L82" i="23"/>
  <c r="K82" i="23"/>
  <c r="K81" i="23" s="1"/>
  <c r="J82" i="23"/>
  <c r="J81" i="23" s="1"/>
  <c r="I82" i="23"/>
  <c r="I81" i="23" s="1"/>
  <c r="H82" i="23"/>
  <c r="G82" i="23"/>
  <c r="G81" i="23" s="1"/>
  <c r="F82" i="23"/>
  <c r="E82" i="23"/>
  <c r="W82" i="23" s="1"/>
  <c r="V81" i="23"/>
  <c r="P81" i="23"/>
  <c r="N81" i="23"/>
  <c r="L81" i="23"/>
  <c r="H81" i="23"/>
  <c r="F81" i="23"/>
  <c r="R80" i="23"/>
  <c r="R79" i="23" s="1"/>
  <c r="Q80" i="23"/>
  <c r="Q79" i="23" s="1"/>
  <c r="N80" i="23"/>
  <c r="M80" i="23"/>
  <c r="M79" i="23" s="1"/>
  <c r="J80" i="23"/>
  <c r="J79" i="23" s="1"/>
  <c r="I80" i="23"/>
  <c r="I79" i="23" s="1"/>
  <c r="F80" i="23"/>
  <c r="E80" i="23"/>
  <c r="E79" i="23" s="1"/>
  <c r="N79" i="23"/>
  <c r="F79" i="23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V76" i="23"/>
  <c r="S76" i="23"/>
  <c r="S75" i="23" s="1"/>
  <c r="R76" i="23"/>
  <c r="R75" i="23" s="1"/>
  <c r="Q76" i="23"/>
  <c r="Q75" i="23" s="1"/>
  <c r="P76" i="23"/>
  <c r="O76" i="23"/>
  <c r="O75" i="23" s="1"/>
  <c r="N76" i="23"/>
  <c r="N75" i="23" s="1"/>
  <c r="M76" i="23"/>
  <c r="M75" i="23" s="1"/>
  <c r="L76" i="23"/>
  <c r="K76" i="23"/>
  <c r="K75" i="23" s="1"/>
  <c r="J76" i="23"/>
  <c r="J75" i="23" s="1"/>
  <c r="I76" i="23"/>
  <c r="I75" i="23" s="1"/>
  <c r="H76" i="23"/>
  <c r="G76" i="23"/>
  <c r="G75" i="23" s="1"/>
  <c r="F76" i="23"/>
  <c r="F75" i="23" s="1"/>
  <c r="E76" i="23"/>
  <c r="E75" i="23" s="1"/>
  <c r="V75" i="23"/>
  <c r="P75" i="23"/>
  <c r="L75" i="23"/>
  <c r="H75" i="23"/>
  <c r="V74" i="23"/>
  <c r="S74" i="23"/>
  <c r="S73" i="23" s="1"/>
  <c r="R74" i="23"/>
  <c r="R73" i="23" s="1"/>
  <c r="Q74" i="23"/>
  <c r="Q73" i="23" s="1"/>
  <c r="P74" i="23"/>
  <c r="O74" i="23"/>
  <c r="O73" i="23" s="1"/>
  <c r="N74" i="23"/>
  <c r="N73" i="23" s="1"/>
  <c r="M74" i="23"/>
  <c r="M73" i="23" s="1"/>
  <c r="L74" i="23"/>
  <c r="K74" i="23"/>
  <c r="K73" i="23" s="1"/>
  <c r="J74" i="23"/>
  <c r="J73" i="23" s="1"/>
  <c r="I74" i="23"/>
  <c r="I73" i="23" s="1"/>
  <c r="H74" i="23"/>
  <c r="G74" i="23"/>
  <c r="G73" i="23" s="1"/>
  <c r="F74" i="23"/>
  <c r="F73" i="23" s="1"/>
  <c r="E74" i="23"/>
  <c r="V73" i="23"/>
  <c r="P73" i="23"/>
  <c r="L73" i="23"/>
  <c r="H73" i="23"/>
  <c r="V72" i="23"/>
  <c r="S72" i="23"/>
  <c r="S71" i="23" s="1"/>
  <c r="R72" i="23"/>
  <c r="R71" i="23" s="1"/>
  <c r="P72" i="23"/>
  <c r="O72" i="23"/>
  <c r="O71" i="23" s="1"/>
  <c r="N72" i="23"/>
  <c r="N71" i="23" s="1"/>
  <c r="L72" i="23"/>
  <c r="K72" i="23"/>
  <c r="K71" i="23" s="1"/>
  <c r="J72" i="23"/>
  <c r="J71" i="23" s="1"/>
  <c r="H72" i="23"/>
  <c r="G72" i="23"/>
  <c r="G71" i="23" s="1"/>
  <c r="F72" i="23"/>
  <c r="F71" i="23" s="1"/>
  <c r="V71" i="23"/>
  <c r="P71" i="23"/>
  <c r="L71" i="23"/>
  <c r="H71" i="23"/>
  <c r="W70" i="23"/>
  <c r="W69" i="23"/>
  <c r="W68" i="23"/>
  <c r="I68" i="23"/>
  <c r="H68" i="23"/>
  <c r="G68" i="23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G54" i="23"/>
  <c r="G53" i="23" s="1"/>
  <c r="E54" i="23"/>
  <c r="W54" i="23" s="1"/>
  <c r="V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6" i="23"/>
  <c r="V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1" i="23"/>
  <c r="V40" i="23"/>
  <c r="V31" i="23" s="1"/>
  <c r="S40" i="23"/>
  <c r="S31" i="23" s="1"/>
  <c r="R40" i="23"/>
  <c r="Q40" i="23"/>
  <c r="Q31" i="23" s="1"/>
  <c r="P40" i="23"/>
  <c r="P31" i="23" s="1"/>
  <c r="O40" i="23"/>
  <c r="O31" i="23" s="1"/>
  <c r="N40" i="23"/>
  <c r="M40" i="23"/>
  <c r="M31" i="23" s="1"/>
  <c r="L40" i="23"/>
  <c r="L31" i="23" s="1"/>
  <c r="K40" i="23"/>
  <c r="K31" i="23" s="1"/>
  <c r="J40" i="23"/>
  <c r="I40" i="23"/>
  <c r="I31" i="23" s="1"/>
  <c r="H40" i="23"/>
  <c r="H31" i="23" s="1"/>
  <c r="G40" i="23"/>
  <c r="G31" i="23" s="1"/>
  <c r="F40" i="23"/>
  <c r="E40" i="23"/>
  <c r="E31" i="23" s="1"/>
  <c r="W39" i="23"/>
  <c r="W38" i="23"/>
  <c r="W37" i="23"/>
  <c r="W36" i="23"/>
  <c r="W35" i="23"/>
  <c r="W34" i="23"/>
  <c r="W33" i="23"/>
  <c r="V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R31" i="23"/>
  <c r="N31" i="23"/>
  <c r="J31" i="23"/>
  <c r="F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V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W15" i="23" s="1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W14" i="23" s="1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W13" i="23" s="1"/>
  <c r="V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W12" i="23" s="1"/>
  <c r="V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W11" i="23" s="1"/>
  <c r="V10" i="23"/>
  <c r="S10" i="23"/>
  <c r="R10" i="23"/>
  <c r="Q10" i="23"/>
  <c r="Q8" i="23" s="1"/>
  <c r="Q4" i="23" s="1"/>
  <c r="P10" i="23"/>
  <c r="O10" i="23"/>
  <c r="N10" i="23"/>
  <c r="M10" i="23"/>
  <c r="M8" i="23" s="1"/>
  <c r="M4" i="23" s="1"/>
  <c r="L10" i="23"/>
  <c r="K10" i="23"/>
  <c r="J10" i="23"/>
  <c r="I10" i="23"/>
  <c r="I8" i="23" s="1"/>
  <c r="I4" i="23" s="1"/>
  <c r="H10" i="23"/>
  <c r="G10" i="23"/>
  <c r="F10" i="23"/>
  <c r="E10" i="23"/>
  <c r="W10" i="23" s="1"/>
  <c r="W9" i="23"/>
  <c r="V8" i="23"/>
  <c r="S8" i="23"/>
  <c r="S4" i="23" s="1"/>
  <c r="R8" i="23"/>
  <c r="R4" i="23" s="1"/>
  <c r="P8" i="23"/>
  <c r="O8" i="23"/>
  <c r="O4" i="23" s="1"/>
  <c r="N8" i="23"/>
  <c r="N4" i="23" s="1"/>
  <c r="L8" i="23"/>
  <c r="K8" i="23"/>
  <c r="K4" i="23" s="1"/>
  <c r="J8" i="23"/>
  <c r="J4" i="23" s="1"/>
  <c r="H8" i="23"/>
  <c r="G8" i="23"/>
  <c r="G4" i="23" s="1"/>
  <c r="F8" i="23"/>
  <c r="F4" i="23" s="1"/>
  <c r="W7" i="23"/>
  <c r="W6" i="23"/>
  <c r="V5" i="23"/>
  <c r="S5" i="23"/>
  <c r="R5" i="23"/>
  <c r="Q5" i="23"/>
  <c r="P5" i="23"/>
  <c r="P4" i="23" s="1"/>
  <c r="O5" i="23"/>
  <c r="N5" i="23"/>
  <c r="M5" i="23"/>
  <c r="L5" i="23"/>
  <c r="L4" i="23" s="1"/>
  <c r="K5" i="23"/>
  <c r="J5" i="23"/>
  <c r="I5" i="23"/>
  <c r="H5" i="23"/>
  <c r="H4" i="23" s="1"/>
  <c r="G5" i="23"/>
  <c r="F5" i="23"/>
  <c r="E5" i="23"/>
  <c r="V4" i="23"/>
  <c r="Q109" i="19"/>
  <c r="Q108" i="19"/>
  <c r="Q107" i="19"/>
  <c r="Q106" i="19"/>
  <c r="Q105" i="19"/>
  <c r="N104" i="19"/>
  <c r="Q104" i="19" s="1"/>
  <c r="Q103" i="19"/>
  <c r="Q102" i="19"/>
  <c r="P101" i="19"/>
  <c r="O101" i="19"/>
  <c r="N101" i="19"/>
  <c r="M101" i="19"/>
  <c r="L101" i="19"/>
  <c r="K101" i="19"/>
  <c r="J101" i="19"/>
  <c r="I101" i="19"/>
  <c r="H101" i="19"/>
  <c r="G101" i="19"/>
  <c r="F101" i="19"/>
  <c r="E101" i="19"/>
  <c r="Q101" i="19" s="1"/>
  <c r="Q100" i="19"/>
  <c r="Q99" i="19"/>
  <c r="Q98" i="19"/>
  <c r="Q97" i="19"/>
  <c r="P96" i="19"/>
  <c r="O96" i="19"/>
  <c r="N96" i="19"/>
  <c r="M96" i="19"/>
  <c r="M80" i="19" s="1"/>
  <c r="M79" i="19" s="1"/>
  <c r="L96" i="19"/>
  <c r="K96" i="19"/>
  <c r="J96" i="19"/>
  <c r="I96" i="19"/>
  <c r="I72" i="19" s="1"/>
  <c r="I71" i="19" s="1"/>
  <c r="H96" i="19"/>
  <c r="G96" i="19"/>
  <c r="F96" i="19"/>
  <c r="E96" i="19"/>
  <c r="E80" i="19" s="1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P89" i="19"/>
  <c r="P85" i="19" s="1"/>
  <c r="O89" i="19"/>
  <c r="N89" i="19"/>
  <c r="M89" i="19"/>
  <c r="M85" i="19" s="1"/>
  <c r="L89" i="19"/>
  <c r="L85" i="19" s="1"/>
  <c r="K89" i="19"/>
  <c r="J89" i="19"/>
  <c r="I89" i="19"/>
  <c r="I85" i="19" s="1"/>
  <c r="H89" i="19"/>
  <c r="H85" i="19" s="1"/>
  <c r="G89" i="19"/>
  <c r="F89" i="19"/>
  <c r="E89" i="19"/>
  <c r="E85" i="19" s="1"/>
  <c r="Q88" i="19"/>
  <c r="Q87" i="19"/>
  <c r="P86" i="19"/>
  <c r="O86" i="19"/>
  <c r="N86" i="19"/>
  <c r="N85" i="19" s="1"/>
  <c r="M86" i="19"/>
  <c r="L86" i="19"/>
  <c r="K86" i="19"/>
  <c r="J86" i="19"/>
  <c r="J85" i="19" s="1"/>
  <c r="I86" i="19"/>
  <c r="H86" i="19"/>
  <c r="G86" i="19"/>
  <c r="F86" i="19"/>
  <c r="F85" i="19" s="1"/>
  <c r="E86" i="19"/>
  <c r="O85" i="19"/>
  <c r="K85" i="19"/>
  <c r="G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P82" i="19"/>
  <c r="P81" i="19" s="1"/>
  <c r="O82" i="19"/>
  <c r="N82" i="19"/>
  <c r="M82" i="19"/>
  <c r="L82" i="19"/>
  <c r="L81" i="19" s="1"/>
  <c r="K82" i="19"/>
  <c r="J82" i="19"/>
  <c r="I82" i="19"/>
  <c r="H82" i="19"/>
  <c r="H81" i="19" s="1"/>
  <c r="G82" i="19"/>
  <c r="E82" i="19"/>
  <c r="O81" i="19"/>
  <c r="N81" i="19"/>
  <c r="M81" i="19"/>
  <c r="K81" i="19"/>
  <c r="J81" i="19"/>
  <c r="I81" i="19"/>
  <c r="G81" i="19"/>
  <c r="E81" i="19"/>
  <c r="P80" i="19"/>
  <c r="O80" i="19"/>
  <c r="N80" i="19"/>
  <c r="L80" i="19"/>
  <c r="K80" i="19"/>
  <c r="J80" i="19"/>
  <c r="H80" i="19"/>
  <c r="G80" i="19"/>
  <c r="F80" i="19"/>
  <c r="P79" i="19"/>
  <c r="O79" i="19"/>
  <c r="N79" i="19"/>
  <c r="L79" i="19"/>
  <c r="K79" i="19"/>
  <c r="J79" i="19"/>
  <c r="H79" i="19"/>
  <c r="G79" i="19"/>
  <c r="F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P76" i="19"/>
  <c r="O76" i="19"/>
  <c r="N76" i="19"/>
  <c r="M76" i="19"/>
  <c r="L76" i="19"/>
  <c r="K76" i="19"/>
  <c r="J76" i="19"/>
  <c r="J75" i="19" s="1"/>
  <c r="I76" i="19"/>
  <c r="H76" i="19"/>
  <c r="G76" i="19"/>
  <c r="F76" i="19"/>
  <c r="E76" i="19"/>
  <c r="P75" i="19"/>
  <c r="O75" i="19"/>
  <c r="N75" i="19"/>
  <c r="M75" i="19"/>
  <c r="L75" i="19"/>
  <c r="K75" i="19"/>
  <c r="I75" i="19"/>
  <c r="H75" i="19"/>
  <c r="G75" i="19"/>
  <c r="F75" i="19"/>
  <c r="E75" i="19"/>
  <c r="P74" i="19"/>
  <c r="O74" i="19"/>
  <c r="N74" i="19"/>
  <c r="M74" i="19"/>
  <c r="L74" i="19"/>
  <c r="K74" i="19"/>
  <c r="J74" i="19"/>
  <c r="I74" i="19"/>
  <c r="H74" i="19"/>
  <c r="G74" i="19"/>
  <c r="F74" i="19"/>
  <c r="F73" i="19" s="1"/>
  <c r="E74" i="19"/>
  <c r="P73" i="19"/>
  <c r="O73" i="19"/>
  <c r="N73" i="19"/>
  <c r="M73" i="19"/>
  <c r="L73" i="19"/>
  <c r="K73" i="19"/>
  <c r="J73" i="19"/>
  <c r="I73" i="19"/>
  <c r="H73" i="19"/>
  <c r="G73" i="19"/>
  <c r="E73" i="19"/>
  <c r="P72" i="19"/>
  <c r="O72" i="19"/>
  <c r="N72" i="19"/>
  <c r="L72" i="19"/>
  <c r="K72" i="19"/>
  <c r="K71" i="19" s="1"/>
  <c r="J72" i="19"/>
  <c r="H72" i="19"/>
  <c r="G72" i="19"/>
  <c r="G71" i="19" s="1"/>
  <c r="F72" i="19"/>
  <c r="F71" i="19" s="1"/>
  <c r="P71" i="19"/>
  <c r="O71" i="19"/>
  <c r="N71" i="19"/>
  <c r="L71" i="19"/>
  <c r="J71" i="19"/>
  <c r="H71" i="19"/>
  <c r="Q70" i="19"/>
  <c r="Q69" i="19"/>
  <c r="Q68" i="19"/>
  <c r="Q67" i="19"/>
  <c r="Q66" i="19"/>
  <c r="Q65" i="19"/>
  <c r="Q64" i="19"/>
  <c r="N63" i="19"/>
  <c r="E63" i="19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G53" i="19" s="1"/>
  <c r="F54" i="19"/>
  <c r="E54" i="19"/>
  <c r="P53" i="19"/>
  <c r="O53" i="19"/>
  <c r="O52" i="19" s="1"/>
  <c r="N53" i="19"/>
  <c r="M53" i="19"/>
  <c r="L53" i="19"/>
  <c r="L52" i="19" s="1"/>
  <c r="K53" i="19"/>
  <c r="J53" i="19"/>
  <c r="E53" i="19"/>
  <c r="P52" i="19"/>
  <c r="H52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Q46" i="19"/>
  <c r="F46" i="19"/>
  <c r="P45" i="19"/>
  <c r="O45" i="19"/>
  <c r="N45" i="19"/>
  <c r="N31" i="19" s="1"/>
  <c r="M45" i="19"/>
  <c r="L45" i="19"/>
  <c r="K45" i="19"/>
  <c r="J45" i="19"/>
  <c r="J31" i="19" s="1"/>
  <c r="I45" i="19"/>
  <c r="H45" i="19"/>
  <c r="G45" i="19"/>
  <c r="F45" i="19"/>
  <c r="F31" i="19" s="1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1" i="19"/>
  <c r="P40" i="19"/>
  <c r="O40" i="19"/>
  <c r="N40" i="19"/>
  <c r="M40" i="19"/>
  <c r="M31" i="19" s="1"/>
  <c r="L40" i="19"/>
  <c r="K40" i="19"/>
  <c r="J40" i="19"/>
  <c r="I40" i="19"/>
  <c r="I31" i="19" s="1"/>
  <c r="H40" i="19"/>
  <c r="G40" i="19"/>
  <c r="F40" i="19"/>
  <c r="E40" i="19"/>
  <c r="Q39" i="19"/>
  <c r="Q38" i="19"/>
  <c r="Q37" i="19"/>
  <c r="Q36" i="19"/>
  <c r="Q35" i="19"/>
  <c r="Q34" i="19"/>
  <c r="Q33" i="19"/>
  <c r="P32" i="19"/>
  <c r="O32" i="19"/>
  <c r="N32" i="19"/>
  <c r="M32" i="19"/>
  <c r="L32" i="19"/>
  <c r="L31" i="19" s="1"/>
  <c r="K32" i="19"/>
  <c r="J32" i="19"/>
  <c r="I32" i="19"/>
  <c r="H32" i="19"/>
  <c r="G32" i="19"/>
  <c r="F32" i="19"/>
  <c r="E32" i="19"/>
  <c r="P31" i="19"/>
  <c r="O31" i="19"/>
  <c r="K31" i="19"/>
  <c r="H31" i="19"/>
  <c r="G31" i="19"/>
  <c r="P30" i="19"/>
  <c r="O30" i="19"/>
  <c r="N30" i="19"/>
  <c r="M30" i="19"/>
  <c r="L30" i="19"/>
  <c r="K30" i="19"/>
  <c r="J30" i="19"/>
  <c r="I30" i="19"/>
  <c r="H30" i="19"/>
  <c r="G30" i="19"/>
  <c r="E30" i="19"/>
  <c r="P29" i="19"/>
  <c r="O29" i="19"/>
  <c r="N29" i="19"/>
  <c r="L29" i="19"/>
  <c r="K29" i="19"/>
  <c r="J29" i="19"/>
  <c r="I29" i="19"/>
  <c r="H29" i="19"/>
  <c r="G29" i="19"/>
  <c r="F29" i="19"/>
  <c r="E29" i="19"/>
  <c r="P28" i="19"/>
  <c r="O28" i="19"/>
  <c r="O27" i="19" s="1"/>
  <c r="N28" i="19"/>
  <c r="M28" i="19"/>
  <c r="M27" i="19" s="1"/>
  <c r="L28" i="19"/>
  <c r="K28" i="19"/>
  <c r="K27" i="19" s="1"/>
  <c r="J28" i="19"/>
  <c r="I28" i="19"/>
  <c r="H28" i="19"/>
  <c r="G28" i="19"/>
  <c r="G27" i="19" s="1"/>
  <c r="E28" i="19"/>
  <c r="P27" i="19"/>
  <c r="N27" i="19"/>
  <c r="L27" i="19"/>
  <c r="J27" i="19"/>
  <c r="I27" i="19"/>
  <c r="H27" i="19"/>
  <c r="E27" i="19"/>
  <c r="P26" i="19"/>
  <c r="P25" i="19" s="1"/>
  <c r="O26" i="19"/>
  <c r="O25" i="19" s="1"/>
  <c r="N26" i="19"/>
  <c r="M26" i="19"/>
  <c r="M25" i="19" s="1"/>
  <c r="L26" i="19"/>
  <c r="L25" i="19" s="1"/>
  <c r="K26" i="19"/>
  <c r="K25" i="19" s="1"/>
  <c r="J26" i="19"/>
  <c r="I26" i="19"/>
  <c r="I25" i="19" s="1"/>
  <c r="H26" i="19"/>
  <c r="G26" i="19"/>
  <c r="G25" i="19" s="1"/>
  <c r="E26" i="19"/>
  <c r="N25" i="19"/>
  <c r="J25" i="19"/>
  <c r="H25" i="19"/>
  <c r="E25" i="19"/>
  <c r="P24" i="19"/>
  <c r="O24" i="19"/>
  <c r="O22" i="19" s="1"/>
  <c r="N24" i="19"/>
  <c r="M24" i="19"/>
  <c r="L24" i="19"/>
  <c r="K24" i="19"/>
  <c r="K22" i="19" s="1"/>
  <c r="J24" i="19"/>
  <c r="I24" i="19"/>
  <c r="H24" i="19"/>
  <c r="G24" i="19"/>
  <c r="E24" i="19"/>
  <c r="P23" i="19"/>
  <c r="P22" i="19" s="1"/>
  <c r="O23" i="19"/>
  <c r="N23" i="19"/>
  <c r="N22" i="19" s="1"/>
  <c r="M23" i="19"/>
  <c r="L23" i="19"/>
  <c r="L22" i="19" s="1"/>
  <c r="K23" i="19"/>
  <c r="J23" i="19"/>
  <c r="J22" i="19" s="1"/>
  <c r="I23" i="19"/>
  <c r="H23" i="19"/>
  <c r="H22" i="19" s="1"/>
  <c r="G23" i="19"/>
  <c r="G22" i="19" s="1"/>
  <c r="E23" i="19"/>
  <c r="E22" i="19" s="1"/>
  <c r="M22" i="19"/>
  <c r="I22" i="19"/>
  <c r="P21" i="19"/>
  <c r="P20" i="19" s="1"/>
  <c r="O21" i="19"/>
  <c r="N21" i="19"/>
  <c r="N20" i="19" s="1"/>
  <c r="M21" i="19"/>
  <c r="M20" i="19" s="1"/>
  <c r="L21" i="19"/>
  <c r="L20" i="19" s="1"/>
  <c r="K21" i="19"/>
  <c r="J21" i="19"/>
  <c r="J20" i="19" s="1"/>
  <c r="I21" i="19"/>
  <c r="I20" i="19" s="1"/>
  <c r="H21" i="19"/>
  <c r="H20" i="19" s="1"/>
  <c r="G21" i="19"/>
  <c r="E21" i="19"/>
  <c r="E20" i="19" s="1"/>
  <c r="O20" i="19"/>
  <c r="K20" i="19"/>
  <c r="G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7" i="19"/>
  <c r="F16" i="19"/>
  <c r="F82" i="19" s="1"/>
  <c r="F81" i="19" s="1"/>
  <c r="P15" i="19"/>
  <c r="O15" i="19"/>
  <c r="N15" i="19"/>
  <c r="M15" i="19"/>
  <c r="L15" i="19"/>
  <c r="K15" i="19"/>
  <c r="J15" i="19"/>
  <c r="I15" i="19"/>
  <c r="H15" i="19"/>
  <c r="G15" i="19"/>
  <c r="E15" i="19"/>
  <c r="P14" i="19"/>
  <c r="O14" i="19"/>
  <c r="N14" i="19"/>
  <c r="M14" i="19"/>
  <c r="L14" i="19"/>
  <c r="K14" i="19"/>
  <c r="J14" i="19"/>
  <c r="I14" i="19"/>
  <c r="H14" i="19"/>
  <c r="G14" i="19"/>
  <c r="E14" i="19"/>
  <c r="P13" i="19"/>
  <c r="O13" i="19"/>
  <c r="N13" i="19"/>
  <c r="M13" i="19"/>
  <c r="L13" i="19"/>
  <c r="K13" i="19"/>
  <c r="J13" i="19"/>
  <c r="I13" i="19"/>
  <c r="H13" i="19"/>
  <c r="G13" i="19"/>
  <c r="E13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Q12" i="19" s="1"/>
  <c r="P11" i="19"/>
  <c r="O11" i="19"/>
  <c r="N11" i="19"/>
  <c r="M11" i="19"/>
  <c r="L11" i="19"/>
  <c r="K11" i="19"/>
  <c r="J11" i="19"/>
  <c r="I11" i="19"/>
  <c r="H11" i="19"/>
  <c r="G11" i="19"/>
  <c r="F11" i="19"/>
  <c r="F10" i="19" s="1"/>
  <c r="E11" i="19"/>
  <c r="Q11" i="19" s="1"/>
  <c r="P10" i="19"/>
  <c r="O10" i="19"/>
  <c r="N10" i="19"/>
  <c r="N8" i="19" s="1"/>
  <c r="N4" i="19" s="1"/>
  <c r="M10" i="19"/>
  <c r="M8" i="19" s="1"/>
  <c r="L10" i="19"/>
  <c r="K10" i="19"/>
  <c r="J10" i="19"/>
  <c r="J8" i="19" s="1"/>
  <c r="J4" i="19" s="1"/>
  <c r="I10" i="19"/>
  <c r="I8" i="19" s="1"/>
  <c r="I4" i="19" s="1"/>
  <c r="H10" i="19"/>
  <c r="G10" i="19"/>
  <c r="E10" i="19"/>
  <c r="E8" i="19" s="1"/>
  <c r="F9" i="19"/>
  <c r="Q9" i="19" s="1"/>
  <c r="P8" i="19"/>
  <c r="O8" i="19"/>
  <c r="L8" i="19"/>
  <c r="L4" i="19" s="1"/>
  <c r="L3" i="19" s="1"/>
  <c r="K8" i="19"/>
  <c r="K4" i="19" s="1"/>
  <c r="H8" i="19"/>
  <c r="G8" i="19"/>
  <c r="F7" i="19"/>
  <c r="Q7" i="19" s="1"/>
  <c r="F6" i="19"/>
  <c r="Q6" i="19" s="1"/>
  <c r="P5" i="19"/>
  <c r="O5" i="19"/>
  <c r="N5" i="19"/>
  <c r="M5" i="19"/>
  <c r="L5" i="19"/>
  <c r="K5" i="19"/>
  <c r="J5" i="19"/>
  <c r="I5" i="19"/>
  <c r="H5" i="19"/>
  <c r="G5" i="19"/>
  <c r="F5" i="19"/>
  <c r="E5" i="19"/>
  <c r="M4" i="19" l="1"/>
  <c r="M3" i="19" s="1"/>
  <c r="G4" i="19"/>
  <c r="O4" i="19"/>
  <c r="O3" i="19" s="1"/>
  <c r="Q8" i="19"/>
  <c r="E4" i="19"/>
  <c r="E79" i="19"/>
  <c r="H4" i="19"/>
  <c r="H3" i="19" s="1"/>
  <c r="P4" i="19"/>
  <c r="P3" i="19" s="1"/>
  <c r="F15" i="19"/>
  <c r="Q15" i="19" s="1"/>
  <c r="Q53" i="19"/>
  <c r="Q85" i="19"/>
  <c r="W31" i="23"/>
  <c r="Q5" i="19"/>
  <c r="F8" i="19"/>
  <c r="Q45" i="19"/>
  <c r="J52" i="19"/>
  <c r="J3" i="19" s="1"/>
  <c r="N52" i="19"/>
  <c r="N3" i="19" s="1"/>
  <c r="Q40" i="19"/>
  <c r="E31" i="19"/>
  <c r="Q31" i="19" s="1"/>
  <c r="K52" i="19"/>
  <c r="K3" i="19" s="1"/>
  <c r="G52" i="19"/>
  <c r="F14" i="19"/>
  <c r="Q96" i="19"/>
  <c r="E72" i="19"/>
  <c r="M72" i="19"/>
  <c r="M71" i="19" s="1"/>
  <c r="M52" i="19" s="1"/>
  <c r="M29" i="19"/>
  <c r="Q10" i="19"/>
  <c r="F52" i="19"/>
  <c r="Q29" i="19"/>
  <c r="Q18" i="19"/>
  <c r="I80" i="19"/>
  <c r="I79" i="19" s="1"/>
  <c r="I52" i="19" s="1"/>
  <c r="I3" i="19" s="1"/>
  <c r="Q73" i="19"/>
  <c r="Q74" i="19"/>
  <c r="Q75" i="19"/>
  <c r="Q76" i="19"/>
  <c r="Q77" i="19"/>
  <c r="Q86" i="19"/>
  <c r="E8" i="23"/>
  <c r="W20" i="23"/>
  <c r="W21" i="23"/>
  <c r="W22" i="23"/>
  <c r="W23" i="23"/>
  <c r="W24" i="23"/>
  <c r="W25" i="23"/>
  <c r="W26" i="23"/>
  <c r="W27" i="23"/>
  <c r="W28" i="23"/>
  <c r="W29" i="23"/>
  <c r="W30" i="23"/>
  <c r="W32" i="23"/>
  <c r="W42" i="23"/>
  <c r="W74" i="23"/>
  <c r="W75" i="23"/>
  <c r="W77" i="23"/>
  <c r="G85" i="23"/>
  <c r="G52" i="23" s="1"/>
  <c r="G3" i="23" s="1"/>
  <c r="K85" i="23"/>
  <c r="O85" i="23"/>
  <c r="S85" i="23"/>
  <c r="W90" i="23"/>
  <c r="W91" i="23"/>
  <c r="H52" i="23"/>
  <c r="H3" i="23" s="1"/>
  <c r="L52" i="23"/>
  <c r="L3" i="23" s="1"/>
  <c r="P52" i="23"/>
  <c r="P3" i="23" s="1"/>
  <c r="V52" i="23"/>
  <c r="V3" i="23" s="1"/>
  <c r="W79" i="23"/>
  <c r="F89" i="23"/>
  <c r="F85" i="23" s="1"/>
  <c r="J89" i="23"/>
  <c r="J85" i="23" s="1"/>
  <c r="J52" i="23" s="1"/>
  <c r="J3" i="23" s="1"/>
  <c r="N89" i="23"/>
  <c r="N85" i="23" s="1"/>
  <c r="R89" i="23"/>
  <c r="R85" i="23" s="1"/>
  <c r="Q89" i="19"/>
  <c r="Q90" i="19"/>
  <c r="Q91" i="19"/>
  <c r="W5" i="23"/>
  <c r="W17" i="23"/>
  <c r="W45" i="23"/>
  <c r="Q32" i="19"/>
  <c r="Q42" i="19"/>
  <c r="Q47" i="19"/>
  <c r="Q54" i="19"/>
  <c r="Q63" i="19"/>
  <c r="Q83" i="19"/>
  <c r="Q93" i="19"/>
  <c r="W40" i="23"/>
  <c r="W47" i="23"/>
  <c r="W96" i="23"/>
  <c r="W101" i="23"/>
  <c r="J7" i="40"/>
  <c r="I8" i="40"/>
  <c r="J8" i="40" s="1"/>
  <c r="I49" i="40"/>
  <c r="I27" i="40"/>
  <c r="J27" i="40" s="1"/>
  <c r="I20" i="40"/>
  <c r="J20" i="40" s="1"/>
  <c r="I18" i="40"/>
  <c r="J18" i="40" s="1"/>
  <c r="W71" i="23"/>
  <c r="I52" i="23"/>
  <c r="I3" i="23" s="1"/>
  <c r="M52" i="23"/>
  <c r="M3" i="23" s="1"/>
  <c r="K52" i="23"/>
  <c r="K3" i="23" s="1"/>
  <c r="O52" i="23"/>
  <c r="O3" i="23" s="1"/>
  <c r="S52" i="23"/>
  <c r="S3" i="23" s="1"/>
  <c r="I85" i="23"/>
  <c r="M85" i="23"/>
  <c r="Q85" i="23"/>
  <c r="Q52" i="23" s="1"/>
  <c r="Q3" i="23" s="1"/>
  <c r="F52" i="23"/>
  <c r="F3" i="23" s="1"/>
  <c r="N52" i="23"/>
  <c r="N3" i="23" s="1"/>
  <c r="R52" i="23"/>
  <c r="R3" i="23" s="1"/>
  <c r="E73" i="23"/>
  <c r="W73" i="23" s="1"/>
  <c r="E81" i="23"/>
  <c r="W81" i="23" s="1"/>
  <c r="E89" i="23"/>
  <c r="W89" i="23" s="1"/>
  <c r="W72" i="23"/>
  <c r="W76" i="23"/>
  <c r="W80" i="23"/>
  <c r="E53" i="23"/>
  <c r="Q81" i="19"/>
  <c r="Q82" i="19"/>
  <c r="F21" i="19"/>
  <c r="F20" i="19" s="1"/>
  <c r="F24" i="19"/>
  <c r="Q24" i="19" s="1"/>
  <c r="F28" i="19"/>
  <c r="F27" i="19" s="1"/>
  <c r="Q27" i="19" s="1"/>
  <c r="Q16" i="19"/>
  <c r="F23" i="19"/>
  <c r="F22" i="19" s="1"/>
  <c r="Q22" i="19" s="1"/>
  <c r="F26" i="19"/>
  <c r="F25" i="19" s="1"/>
  <c r="Q25" i="19" s="1"/>
  <c r="F30" i="19"/>
  <c r="Q30" i="19" s="1"/>
  <c r="Q26" i="19" l="1"/>
  <c r="E85" i="23"/>
  <c r="W85" i="23" s="1"/>
  <c r="I29" i="40"/>
  <c r="J29" i="40" s="1"/>
  <c r="W8" i="23"/>
  <c r="E4" i="23"/>
  <c r="W4" i="23" s="1"/>
  <c r="F13" i="19"/>
  <c r="Q13" i="19" s="1"/>
  <c r="Q14" i="19"/>
  <c r="Q79" i="19"/>
  <c r="Q80" i="19"/>
  <c r="G3" i="19"/>
  <c r="Q72" i="19"/>
  <c r="E71" i="19"/>
  <c r="J49" i="40"/>
  <c r="I50" i="40"/>
  <c r="J50" i="40" s="1"/>
  <c r="I9" i="40"/>
  <c r="E52" i="23"/>
  <c r="W53" i="23"/>
  <c r="F4" i="19"/>
  <c r="Q28" i="19"/>
  <c r="Q23" i="19"/>
  <c r="Q21" i="19"/>
  <c r="Q20" i="19"/>
  <c r="Q71" i="19" l="1"/>
  <c r="E52" i="19"/>
  <c r="J9" i="40"/>
  <c r="I10" i="40"/>
  <c r="W52" i="23"/>
  <c r="E3" i="23"/>
  <c r="W3" i="23" s="1"/>
  <c r="F3" i="19"/>
  <c r="Q4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0" i="24"/>
  <c r="M99" i="24"/>
  <c r="M98" i="24"/>
  <c r="M97" i="24"/>
  <c r="L96" i="24"/>
  <c r="K96" i="24"/>
  <c r="J96" i="24"/>
  <c r="I96" i="24"/>
  <c r="H96" i="24"/>
  <c r="G96" i="24"/>
  <c r="F96" i="24"/>
  <c r="E96" i="24"/>
  <c r="M95" i="24"/>
  <c r="M94" i="24"/>
  <c r="L93" i="24"/>
  <c r="K93" i="24"/>
  <c r="J93" i="24"/>
  <c r="I93" i="24"/>
  <c r="H93" i="24"/>
  <c r="G93" i="24"/>
  <c r="F93" i="24"/>
  <c r="E93" i="24"/>
  <c r="M92" i="24"/>
  <c r="L91" i="24"/>
  <c r="K91" i="24"/>
  <c r="J91" i="24"/>
  <c r="I91" i="24"/>
  <c r="H91" i="24"/>
  <c r="G91" i="24"/>
  <c r="F91" i="24"/>
  <c r="E91" i="24"/>
  <c r="L90" i="24"/>
  <c r="K90" i="24"/>
  <c r="K89" i="24" s="1"/>
  <c r="J90" i="24"/>
  <c r="I90" i="24"/>
  <c r="I89" i="24" s="1"/>
  <c r="H90" i="24"/>
  <c r="G90" i="24"/>
  <c r="G89" i="24" s="1"/>
  <c r="F90" i="24"/>
  <c r="E90" i="24"/>
  <c r="J89" i="24"/>
  <c r="J85" i="24" s="1"/>
  <c r="F89" i="24"/>
  <c r="M88" i="24"/>
  <c r="M87" i="24"/>
  <c r="L86" i="24"/>
  <c r="K86" i="24"/>
  <c r="K85" i="24" s="1"/>
  <c r="J86" i="24"/>
  <c r="I86" i="24"/>
  <c r="H86" i="24"/>
  <c r="G86" i="24"/>
  <c r="G85" i="24" s="1"/>
  <c r="F86" i="24"/>
  <c r="E86" i="24"/>
  <c r="M86" i="24" s="1"/>
  <c r="F85" i="24"/>
  <c r="M84" i="24"/>
  <c r="L83" i="24"/>
  <c r="K83" i="24"/>
  <c r="J83" i="24"/>
  <c r="I83" i="24"/>
  <c r="H83" i="24"/>
  <c r="G83" i="24"/>
  <c r="F83" i="24"/>
  <c r="E83" i="24"/>
  <c r="L82" i="24"/>
  <c r="K82" i="24"/>
  <c r="J82" i="24"/>
  <c r="I82" i="24"/>
  <c r="I81" i="24" s="1"/>
  <c r="H82" i="24"/>
  <c r="H81" i="24" s="1"/>
  <c r="G82" i="24"/>
  <c r="F82" i="24"/>
  <c r="F81" i="24" s="1"/>
  <c r="E82" i="24"/>
  <c r="L81" i="24"/>
  <c r="K81" i="24"/>
  <c r="J81" i="24"/>
  <c r="G81" i="24"/>
  <c r="L80" i="24"/>
  <c r="K80" i="24"/>
  <c r="K79" i="24" s="1"/>
  <c r="J80" i="24"/>
  <c r="I80" i="24"/>
  <c r="H80" i="24"/>
  <c r="H79" i="24" s="1"/>
  <c r="G80" i="24"/>
  <c r="G79" i="24" s="1"/>
  <c r="F80" i="24"/>
  <c r="E80" i="24"/>
  <c r="L79" i="24"/>
  <c r="J79" i="24"/>
  <c r="I79" i="24"/>
  <c r="F79" i="24"/>
  <c r="E79" i="24"/>
  <c r="M78" i="24"/>
  <c r="L77" i="24"/>
  <c r="K77" i="24"/>
  <c r="J77" i="24"/>
  <c r="I77" i="24"/>
  <c r="H77" i="24"/>
  <c r="G77" i="24"/>
  <c r="F77" i="24"/>
  <c r="E77" i="24"/>
  <c r="L76" i="24"/>
  <c r="K76" i="24"/>
  <c r="K75" i="24" s="1"/>
  <c r="J76" i="24"/>
  <c r="I76" i="24"/>
  <c r="I75" i="24" s="1"/>
  <c r="H76" i="24"/>
  <c r="G76" i="24"/>
  <c r="G75" i="24" s="1"/>
  <c r="F76" i="24"/>
  <c r="F75" i="24" s="1"/>
  <c r="E76" i="24"/>
  <c r="L75" i="24"/>
  <c r="J75" i="24"/>
  <c r="H75" i="24"/>
  <c r="E75" i="24"/>
  <c r="L74" i="24"/>
  <c r="K74" i="24"/>
  <c r="J74" i="24"/>
  <c r="I74" i="24"/>
  <c r="I73" i="24" s="1"/>
  <c r="H74" i="24"/>
  <c r="G74" i="24"/>
  <c r="G73" i="24" s="1"/>
  <c r="F74" i="24"/>
  <c r="E74" i="24"/>
  <c r="M74" i="24" s="1"/>
  <c r="L73" i="24"/>
  <c r="K73" i="24"/>
  <c r="J73" i="24"/>
  <c r="H73" i="24"/>
  <c r="F73" i="24"/>
  <c r="L72" i="24"/>
  <c r="K72" i="24"/>
  <c r="K71" i="24" s="1"/>
  <c r="J72" i="24"/>
  <c r="I72" i="24"/>
  <c r="I71" i="24" s="1"/>
  <c r="H72" i="24"/>
  <c r="G72" i="24"/>
  <c r="G71" i="24" s="1"/>
  <c r="F72" i="24"/>
  <c r="F71" i="24" s="1"/>
  <c r="F52" i="24" s="1"/>
  <c r="E72" i="24"/>
  <c r="L71" i="24"/>
  <c r="J71" i="24"/>
  <c r="H71" i="24"/>
  <c r="E71" i="24"/>
  <c r="M70" i="24"/>
  <c r="H69" i="24"/>
  <c r="G69" i="24"/>
  <c r="E69" i="24"/>
  <c r="M69" i="24" s="1"/>
  <c r="H68" i="24"/>
  <c r="G68" i="24"/>
  <c r="E68" i="24"/>
  <c r="M67" i="24"/>
  <c r="H67" i="24"/>
  <c r="G67" i="24"/>
  <c r="H66" i="24"/>
  <c r="G66" i="24"/>
  <c r="E66" i="24"/>
  <c r="M66" i="24" s="1"/>
  <c r="H65" i="24"/>
  <c r="G65" i="24"/>
  <c r="E65" i="24"/>
  <c r="M65" i="24" s="1"/>
  <c r="H64" i="24"/>
  <c r="G64" i="24"/>
  <c r="E64" i="24"/>
  <c r="M64" i="24" s="1"/>
  <c r="G63" i="24"/>
  <c r="E63" i="24"/>
  <c r="M63" i="24" s="1"/>
  <c r="M62" i="24"/>
  <c r="H61" i="24"/>
  <c r="G61" i="24"/>
  <c r="E61" i="24"/>
  <c r="M61" i="24" s="1"/>
  <c r="H60" i="24"/>
  <c r="G60" i="24"/>
  <c r="E60" i="24"/>
  <c r="M60" i="24" s="1"/>
  <c r="H59" i="24"/>
  <c r="G59" i="24"/>
  <c r="E59" i="24"/>
  <c r="M59" i="24" s="1"/>
  <c r="H58" i="24"/>
  <c r="G58" i="24"/>
  <c r="E58" i="24"/>
  <c r="M58" i="24" s="1"/>
  <c r="H57" i="24"/>
  <c r="G57" i="24"/>
  <c r="E57" i="24"/>
  <c r="M57" i="24" s="1"/>
  <c r="E56" i="24"/>
  <c r="M56" i="24" s="1"/>
  <c r="H55" i="24"/>
  <c r="G55" i="24"/>
  <c r="M55" i="24" s="1"/>
  <c r="E55" i="24"/>
  <c r="M54" i="24"/>
  <c r="E54" i="24"/>
  <c r="L53" i="24"/>
  <c r="K53" i="24"/>
  <c r="J53" i="24"/>
  <c r="J52" i="24" s="1"/>
  <c r="I53" i="24"/>
  <c r="H53" i="24"/>
  <c r="F53" i="24"/>
  <c r="E53" i="24"/>
  <c r="M51" i="24"/>
  <c r="M50" i="24"/>
  <c r="M49" i="24"/>
  <c r="E48" i="24"/>
  <c r="M48" i="24" s="1"/>
  <c r="L47" i="24"/>
  <c r="K47" i="24"/>
  <c r="J47" i="24"/>
  <c r="I47" i="24"/>
  <c r="H47" i="24"/>
  <c r="G47" i="24"/>
  <c r="F47" i="24"/>
  <c r="E47" i="24"/>
  <c r="M47" i="24" s="1"/>
  <c r="G46" i="24"/>
  <c r="M46" i="24" s="1"/>
  <c r="E46" i="24"/>
  <c r="L45" i="24"/>
  <c r="K45" i="24"/>
  <c r="J45" i="24"/>
  <c r="I45" i="24"/>
  <c r="H45" i="24"/>
  <c r="F45" i="24"/>
  <c r="E45" i="24"/>
  <c r="M44" i="24"/>
  <c r="M43" i="24"/>
  <c r="L42" i="24"/>
  <c r="K42" i="24"/>
  <c r="J42" i="24"/>
  <c r="I42" i="24"/>
  <c r="H42" i="24"/>
  <c r="G42" i="24"/>
  <c r="F42" i="24"/>
  <c r="E42" i="24"/>
  <c r="M41" i="24"/>
  <c r="L40" i="24"/>
  <c r="K40" i="24"/>
  <c r="J40" i="24"/>
  <c r="I40" i="24"/>
  <c r="H40" i="24"/>
  <c r="G40" i="24"/>
  <c r="F40" i="24"/>
  <c r="E40" i="24"/>
  <c r="M39" i="24"/>
  <c r="M38" i="24"/>
  <c r="M37" i="24"/>
  <c r="M36" i="24"/>
  <c r="M35" i="24"/>
  <c r="M34" i="24"/>
  <c r="M33" i="24"/>
  <c r="L32" i="24"/>
  <c r="K32" i="24"/>
  <c r="J32" i="24"/>
  <c r="I32" i="24"/>
  <c r="I31" i="24" s="1"/>
  <c r="H32" i="24"/>
  <c r="G32" i="24"/>
  <c r="F32" i="24"/>
  <c r="F31" i="24" s="1"/>
  <c r="E32" i="24"/>
  <c r="M32" i="24" s="1"/>
  <c r="L31" i="24"/>
  <c r="K31" i="24"/>
  <c r="J31" i="24"/>
  <c r="H31" i="24"/>
  <c r="L30" i="24"/>
  <c r="K30" i="24"/>
  <c r="J30" i="24"/>
  <c r="I30" i="24"/>
  <c r="H30" i="24"/>
  <c r="G30" i="24"/>
  <c r="F30" i="24"/>
  <c r="E30" i="24"/>
  <c r="L29" i="24"/>
  <c r="K29" i="24"/>
  <c r="J29" i="24"/>
  <c r="I29" i="24"/>
  <c r="H29" i="24"/>
  <c r="G29" i="24"/>
  <c r="F29" i="24"/>
  <c r="E29" i="24"/>
  <c r="L28" i="24"/>
  <c r="K28" i="24"/>
  <c r="J28" i="24"/>
  <c r="I28" i="24"/>
  <c r="I27" i="24" s="1"/>
  <c r="H28" i="24"/>
  <c r="G28" i="24"/>
  <c r="G27" i="24" s="1"/>
  <c r="F28" i="24"/>
  <c r="E28" i="24"/>
  <c r="M28" i="24" s="1"/>
  <c r="L27" i="24"/>
  <c r="K27" i="24"/>
  <c r="J27" i="24"/>
  <c r="H27" i="24"/>
  <c r="F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M25" i="24" s="1"/>
  <c r="L24" i="24"/>
  <c r="K24" i="24"/>
  <c r="J24" i="24"/>
  <c r="I24" i="24"/>
  <c r="H24" i="24"/>
  <c r="G24" i="24"/>
  <c r="F24" i="24"/>
  <c r="E24" i="24"/>
  <c r="M24" i="24" s="1"/>
  <c r="L23" i="24"/>
  <c r="K23" i="24"/>
  <c r="J23" i="24"/>
  <c r="I23" i="24"/>
  <c r="H23" i="24"/>
  <c r="G23" i="24"/>
  <c r="F23" i="24"/>
  <c r="E23" i="24"/>
  <c r="M23" i="24" s="1"/>
  <c r="L22" i="24"/>
  <c r="K22" i="24"/>
  <c r="J22" i="24"/>
  <c r="I22" i="24"/>
  <c r="H22" i="24"/>
  <c r="G22" i="24"/>
  <c r="F22" i="24"/>
  <c r="E22" i="24"/>
  <c r="M22" i="24" s="1"/>
  <c r="L21" i="24"/>
  <c r="K21" i="24"/>
  <c r="J21" i="24"/>
  <c r="I21" i="24"/>
  <c r="H21" i="24"/>
  <c r="G21" i="24"/>
  <c r="F21" i="24"/>
  <c r="E21" i="24"/>
  <c r="M21" i="24" s="1"/>
  <c r="L20" i="24"/>
  <c r="K20" i="24"/>
  <c r="J20" i="24"/>
  <c r="I20" i="24"/>
  <c r="H20" i="24"/>
  <c r="G20" i="24"/>
  <c r="F20" i="24"/>
  <c r="E20" i="24"/>
  <c r="M20" i="24" s="1"/>
  <c r="K19" i="24"/>
  <c r="M19" i="24" s="1"/>
  <c r="L18" i="24"/>
  <c r="K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M15" i="24" s="1"/>
  <c r="L14" i="24"/>
  <c r="K14" i="24"/>
  <c r="J14" i="24"/>
  <c r="I14" i="24"/>
  <c r="H14" i="24"/>
  <c r="G14" i="24"/>
  <c r="F14" i="24"/>
  <c r="E14" i="24"/>
  <c r="M14" i="24" s="1"/>
  <c r="L13" i="24"/>
  <c r="K13" i="24"/>
  <c r="J13" i="24"/>
  <c r="I13" i="24"/>
  <c r="H13" i="24"/>
  <c r="G13" i="24"/>
  <c r="F13" i="24"/>
  <c r="E13" i="24"/>
  <c r="M13" i="24" s="1"/>
  <c r="L12" i="24"/>
  <c r="K12" i="24"/>
  <c r="J12" i="24"/>
  <c r="I12" i="24"/>
  <c r="H12" i="24"/>
  <c r="G12" i="24"/>
  <c r="F12" i="24"/>
  <c r="E12" i="24"/>
  <c r="M12" i="24" s="1"/>
  <c r="L11" i="24"/>
  <c r="K11" i="24"/>
  <c r="J11" i="24"/>
  <c r="I11" i="24"/>
  <c r="H11" i="24"/>
  <c r="G11" i="24"/>
  <c r="F11" i="24"/>
  <c r="E11" i="24"/>
  <c r="M11" i="24" s="1"/>
  <c r="L10" i="24"/>
  <c r="K10" i="24"/>
  <c r="J10" i="24"/>
  <c r="J8" i="24" s="1"/>
  <c r="J4" i="24" s="1"/>
  <c r="J3" i="24" s="1"/>
  <c r="I10" i="24"/>
  <c r="I8" i="24" s="1"/>
  <c r="H10" i="24"/>
  <c r="G10" i="24"/>
  <c r="F10" i="24"/>
  <c r="F8" i="24" s="1"/>
  <c r="F4" i="24" s="1"/>
  <c r="F3" i="24" s="1"/>
  <c r="E10" i="24"/>
  <c r="M10" i="24" s="1"/>
  <c r="E9" i="24"/>
  <c r="M9" i="24" s="1"/>
  <c r="L8" i="24"/>
  <c r="L4" i="24" s="1"/>
  <c r="K8" i="24"/>
  <c r="K4" i="24" s="1"/>
  <c r="H8" i="24"/>
  <c r="G8" i="24"/>
  <c r="H7" i="24"/>
  <c r="G7" i="24"/>
  <c r="G5" i="24" s="1"/>
  <c r="G4" i="24" s="1"/>
  <c r="E7" i="24"/>
  <c r="H6" i="24"/>
  <c r="H5" i="24" s="1"/>
  <c r="H4" i="24" s="1"/>
  <c r="E6" i="24"/>
  <c r="M6" i="24" s="1"/>
  <c r="L5" i="24"/>
  <c r="K5" i="24"/>
  <c r="J5" i="24"/>
  <c r="I5" i="24"/>
  <c r="F5" i="24"/>
  <c r="E5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0" i="22"/>
  <c r="J99" i="22"/>
  <c r="J98" i="22"/>
  <c r="J97" i="22"/>
  <c r="I96" i="22"/>
  <c r="H96" i="22"/>
  <c r="G96" i="22"/>
  <c r="G80" i="22" s="1"/>
  <c r="G79" i="22" s="1"/>
  <c r="F96" i="22"/>
  <c r="E96" i="22"/>
  <c r="J95" i="22"/>
  <c r="J94" i="22"/>
  <c r="I93" i="22"/>
  <c r="H93" i="22"/>
  <c r="G93" i="22"/>
  <c r="F93" i="22"/>
  <c r="E93" i="22"/>
  <c r="J92" i="22"/>
  <c r="I91" i="22"/>
  <c r="H91" i="22"/>
  <c r="G91" i="22"/>
  <c r="F91" i="22"/>
  <c r="E91" i="22"/>
  <c r="I90" i="22"/>
  <c r="I89" i="22" s="1"/>
  <c r="I85" i="22" s="1"/>
  <c r="H90" i="22"/>
  <c r="G90" i="22"/>
  <c r="G89" i="22" s="1"/>
  <c r="F90" i="22"/>
  <c r="E90" i="22"/>
  <c r="J90" i="22" s="1"/>
  <c r="F89" i="22"/>
  <c r="J88" i="22"/>
  <c r="J87" i="22"/>
  <c r="I86" i="22"/>
  <c r="H86" i="22"/>
  <c r="G86" i="22"/>
  <c r="F86" i="22"/>
  <c r="F85" i="22" s="1"/>
  <c r="E86" i="22"/>
  <c r="J84" i="22"/>
  <c r="I83" i="22"/>
  <c r="H83" i="22"/>
  <c r="G83" i="22"/>
  <c r="F83" i="22"/>
  <c r="E83" i="22"/>
  <c r="I82" i="22"/>
  <c r="I81" i="22" s="1"/>
  <c r="H82" i="22"/>
  <c r="G82" i="22"/>
  <c r="F82" i="22"/>
  <c r="F81" i="22" s="1"/>
  <c r="E82" i="22"/>
  <c r="E81" i="22" s="1"/>
  <c r="H81" i="22"/>
  <c r="G81" i="22"/>
  <c r="I80" i="22"/>
  <c r="I79" i="22" s="1"/>
  <c r="H80" i="22"/>
  <c r="F80" i="22"/>
  <c r="F79" i="22" s="1"/>
  <c r="E80" i="22"/>
  <c r="E79" i="22" s="1"/>
  <c r="H79" i="22"/>
  <c r="J78" i="22"/>
  <c r="I77" i="22"/>
  <c r="H77" i="22"/>
  <c r="G77" i="22"/>
  <c r="F77" i="22"/>
  <c r="E77" i="22"/>
  <c r="I76" i="22"/>
  <c r="I75" i="22" s="1"/>
  <c r="H76" i="22"/>
  <c r="H75" i="22" s="1"/>
  <c r="G76" i="22"/>
  <c r="G75" i="22" s="1"/>
  <c r="F76" i="22"/>
  <c r="E76" i="22"/>
  <c r="J76" i="22" s="1"/>
  <c r="F75" i="22"/>
  <c r="I74" i="22"/>
  <c r="I73" i="22" s="1"/>
  <c r="H74" i="22"/>
  <c r="H73" i="22" s="1"/>
  <c r="G74" i="22"/>
  <c r="F74" i="22"/>
  <c r="F73" i="22" s="1"/>
  <c r="E74" i="22"/>
  <c r="G73" i="22"/>
  <c r="I72" i="22"/>
  <c r="I71" i="22" s="1"/>
  <c r="H72" i="22"/>
  <c r="H71" i="22" s="1"/>
  <c r="G72" i="22"/>
  <c r="G71" i="22" s="1"/>
  <c r="F72" i="22"/>
  <c r="E72" i="22"/>
  <c r="F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6" i="22"/>
  <c r="I45" i="22"/>
  <c r="H45" i="22"/>
  <c r="G45" i="22"/>
  <c r="F45" i="22"/>
  <c r="E45" i="22"/>
  <c r="J44" i="22"/>
  <c r="J43" i="22"/>
  <c r="I42" i="22"/>
  <c r="H42" i="22"/>
  <c r="G42" i="22"/>
  <c r="F42" i="22"/>
  <c r="E42" i="22"/>
  <c r="J42" i="22" s="1"/>
  <c r="J41" i="22"/>
  <c r="I40" i="22"/>
  <c r="H40" i="22"/>
  <c r="G40" i="22"/>
  <c r="F40" i="22"/>
  <c r="E40" i="22"/>
  <c r="J40" i="22" s="1"/>
  <c r="J39" i="22"/>
  <c r="J38" i="22"/>
  <c r="J37" i="22"/>
  <c r="J36" i="22"/>
  <c r="J35" i="22"/>
  <c r="J34" i="22"/>
  <c r="J33" i="22"/>
  <c r="I32" i="22"/>
  <c r="I31" i="22" s="1"/>
  <c r="H32" i="22"/>
  <c r="G32" i="22"/>
  <c r="G31" i="22" s="1"/>
  <c r="F32" i="22"/>
  <c r="E32" i="22"/>
  <c r="J32" i="22" s="1"/>
  <c r="H31" i="22"/>
  <c r="F31" i="22"/>
  <c r="I30" i="22"/>
  <c r="H30" i="22"/>
  <c r="G30" i="22"/>
  <c r="F30" i="22"/>
  <c r="E30" i="22"/>
  <c r="I29" i="22"/>
  <c r="H29" i="22"/>
  <c r="G29" i="22"/>
  <c r="F29" i="22"/>
  <c r="E29" i="22"/>
  <c r="I28" i="22"/>
  <c r="I27" i="22" s="1"/>
  <c r="H28" i="22"/>
  <c r="G28" i="22"/>
  <c r="G27" i="22" s="1"/>
  <c r="F28" i="22"/>
  <c r="E28" i="22"/>
  <c r="J28" i="22" s="1"/>
  <c r="H27" i="22"/>
  <c r="F27" i="22"/>
  <c r="I26" i="22"/>
  <c r="I25" i="22" s="1"/>
  <c r="H26" i="22"/>
  <c r="G26" i="22"/>
  <c r="G25" i="22" s="1"/>
  <c r="F26" i="22"/>
  <c r="E26" i="22"/>
  <c r="H25" i="22"/>
  <c r="F25" i="22"/>
  <c r="I24" i="22"/>
  <c r="H24" i="22"/>
  <c r="G24" i="22"/>
  <c r="F24" i="22"/>
  <c r="E24" i="22"/>
  <c r="J24" i="22" s="1"/>
  <c r="I23" i="22"/>
  <c r="H23" i="22"/>
  <c r="H22" i="22" s="1"/>
  <c r="G23" i="22"/>
  <c r="F23" i="22"/>
  <c r="J23" i="22" s="1"/>
  <c r="E23" i="22"/>
  <c r="I22" i="22"/>
  <c r="G22" i="22"/>
  <c r="E22" i="22"/>
  <c r="I21" i="22"/>
  <c r="H21" i="22"/>
  <c r="H20" i="22" s="1"/>
  <c r="G21" i="22"/>
  <c r="F21" i="22"/>
  <c r="E21" i="22"/>
  <c r="I20" i="22"/>
  <c r="G20" i="22"/>
  <c r="E20" i="22"/>
  <c r="J19" i="22"/>
  <c r="I18" i="22"/>
  <c r="H18" i="22"/>
  <c r="G18" i="22"/>
  <c r="F18" i="22"/>
  <c r="E18" i="22"/>
  <c r="J18" i="22" s="1"/>
  <c r="J17" i="22"/>
  <c r="J16" i="22"/>
  <c r="I15" i="22"/>
  <c r="H15" i="22"/>
  <c r="G15" i="22"/>
  <c r="F15" i="22"/>
  <c r="E15" i="22"/>
  <c r="I14" i="22"/>
  <c r="I13" i="22" s="1"/>
  <c r="H14" i="22"/>
  <c r="G14" i="22"/>
  <c r="G13" i="22" s="1"/>
  <c r="G4" i="22" s="1"/>
  <c r="F14" i="22"/>
  <c r="E14" i="22"/>
  <c r="J14" i="22" s="1"/>
  <c r="H13" i="22"/>
  <c r="F13" i="22"/>
  <c r="I12" i="22"/>
  <c r="H12" i="22"/>
  <c r="G12" i="22"/>
  <c r="F12" i="22"/>
  <c r="E12" i="22"/>
  <c r="I11" i="22"/>
  <c r="H11" i="22"/>
  <c r="H10" i="22" s="1"/>
  <c r="H8" i="22" s="1"/>
  <c r="G11" i="22"/>
  <c r="F11" i="22"/>
  <c r="F10" i="22" s="1"/>
  <c r="F8" i="22" s="1"/>
  <c r="E11" i="22"/>
  <c r="I10" i="22"/>
  <c r="G10" i="22"/>
  <c r="E10" i="22"/>
  <c r="J9" i="22"/>
  <c r="I8" i="22"/>
  <c r="G8" i="22"/>
  <c r="E8" i="22"/>
  <c r="J7" i="22"/>
  <c r="J6" i="22"/>
  <c r="I5" i="22"/>
  <c r="H5" i="22"/>
  <c r="H4" i="22" s="1"/>
  <c r="G5" i="22"/>
  <c r="F5" i="22"/>
  <c r="E5" i="22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0" i="20"/>
  <c r="V99" i="20"/>
  <c r="V98" i="20"/>
  <c r="V97" i="20"/>
  <c r="T96" i="20"/>
  <c r="S96" i="20"/>
  <c r="R96" i="20"/>
  <c r="Q96" i="20"/>
  <c r="P96" i="20"/>
  <c r="O96" i="20"/>
  <c r="N96" i="20"/>
  <c r="M96" i="20"/>
  <c r="L96" i="20"/>
  <c r="K96" i="20"/>
  <c r="J96" i="20"/>
  <c r="I96" i="20"/>
  <c r="H96" i="20"/>
  <c r="G96" i="20"/>
  <c r="F96" i="20"/>
  <c r="E96" i="20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V93" i="20" s="1"/>
  <c r="E93" i="20"/>
  <c r="V92" i="20"/>
  <c r="U91" i="20"/>
  <c r="T91" i="20"/>
  <c r="S91" i="20"/>
  <c r="R91" i="20"/>
  <c r="Q91" i="20"/>
  <c r="P91" i="20"/>
  <c r="O91" i="20"/>
  <c r="N91" i="20"/>
  <c r="M91" i="20"/>
  <c r="L91" i="20"/>
  <c r="K91" i="20"/>
  <c r="J91" i="20"/>
  <c r="I91" i="20"/>
  <c r="H91" i="20"/>
  <c r="G91" i="20"/>
  <c r="F91" i="20"/>
  <c r="E91" i="20"/>
  <c r="U90" i="20"/>
  <c r="U89" i="20" s="1"/>
  <c r="U85" i="20" s="1"/>
  <c r="T90" i="20"/>
  <c r="S90" i="20"/>
  <c r="S89" i="20" s="1"/>
  <c r="R90" i="20"/>
  <c r="Q90" i="20"/>
  <c r="Q89" i="20" s="1"/>
  <c r="Q85" i="20" s="1"/>
  <c r="P90" i="20"/>
  <c r="O90" i="20"/>
  <c r="O89" i="20" s="1"/>
  <c r="N90" i="20"/>
  <c r="M90" i="20"/>
  <c r="M89" i="20" s="1"/>
  <c r="M85" i="20" s="1"/>
  <c r="L90" i="20"/>
  <c r="K90" i="20"/>
  <c r="K89" i="20" s="1"/>
  <c r="J90" i="20"/>
  <c r="I90" i="20"/>
  <c r="I89" i="20" s="1"/>
  <c r="I85" i="20" s="1"/>
  <c r="H90" i="20"/>
  <c r="G90" i="20"/>
  <c r="G89" i="20" s="1"/>
  <c r="F90" i="20"/>
  <c r="E90" i="20"/>
  <c r="V90" i="20" s="1"/>
  <c r="R89" i="20"/>
  <c r="N89" i="20"/>
  <c r="J89" i="20"/>
  <c r="F89" i="20"/>
  <c r="V88" i="20"/>
  <c r="V87" i="20"/>
  <c r="U86" i="20"/>
  <c r="T86" i="20"/>
  <c r="S86" i="20"/>
  <c r="R86" i="20"/>
  <c r="R85" i="20" s="1"/>
  <c r="Q86" i="20"/>
  <c r="P86" i="20"/>
  <c r="O86" i="20"/>
  <c r="N86" i="20"/>
  <c r="M86" i="20"/>
  <c r="L86" i="20"/>
  <c r="K86" i="20"/>
  <c r="J86" i="20"/>
  <c r="J85" i="20" s="1"/>
  <c r="I86" i="20"/>
  <c r="H86" i="20"/>
  <c r="G86" i="20"/>
  <c r="F86" i="20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V83" i="20" s="1"/>
  <c r="E83" i="20"/>
  <c r="T82" i="20"/>
  <c r="T81" i="20" s="1"/>
  <c r="P82" i="20"/>
  <c r="H82" i="20"/>
  <c r="H81" i="20" s="1"/>
  <c r="P81" i="20"/>
  <c r="U80" i="20"/>
  <c r="U79" i="20" s="1"/>
  <c r="T80" i="20"/>
  <c r="S80" i="20"/>
  <c r="R80" i="20"/>
  <c r="R79" i="20" s="1"/>
  <c r="Q80" i="20"/>
  <c r="Q79" i="20" s="1"/>
  <c r="P80" i="20"/>
  <c r="O80" i="20"/>
  <c r="N80" i="20"/>
  <c r="N79" i="20" s="1"/>
  <c r="M80" i="20"/>
  <c r="M79" i="20" s="1"/>
  <c r="L80" i="20"/>
  <c r="K80" i="20"/>
  <c r="J80" i="20"/>
  <c r="J79" i="20" s="1"/>
  <c r="I80" i="20"/>
  <c r="I79" i="20" s="1"/>
  <c r="H80" i="20"/>
  <c r="G80" i="20"/>
  <c r="F80" i="20"/>
  <c r="E80" i="20"/>
  <c r="E79" i="20" s="1"/>
  <c r="T79" i="20"/>
  <c r="S79" i="20"/>
  <c r="P79" i="20"/>
  <c r="O79" i="20"/>
  <c r="L79" i="20"/>
  <c r="K79" i="20"/>
  <c r="H79" i="20"/>
  <c r="G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U76" i="20"/>
  <c r="U75" i="20" s="1"/>
  <c r="T76" i="20"/>
  <c r="T75" i="20" s="1"/>
  <c r="S76" i="20"/>
  <c r="R76" i="20"/>
  <c r="R75" i="20" s="1"/>
  <c r="Q76" i="20"/>
  <c r="Q75" i="20" s="1"/>
  <c r="P76" i="20"/>
  <c r="P75" i="20" s="1"/>
  <c r="O76" i="20"/>
  <c r="N76" i="20"/>
  <c r="N75" i="20" s="1"/>
  <c r="M76" i="20"/>
  <c r="M75" i="20" s="1"/>
  <c r="L76" i="20"/>
  <c r="L75" i="20" s="1"/>
  <c r="K76" i="20"/>
  <c r="J76" i="20"/>
  <c r="J75" i="20" s="1"/>
  <c r="I76" i="20"/>
  <c r="I75" i="20" s="1"/>
  <c r="H76" i="20"/>
  <c r="H75" i="20" s="1"/>
  <c r="G76" i="20"/>
  <c r="F76" i="20"/>
  <c r="F75" i="20" s="1"/>
  <c r="E76" i="20"/>
  <c r="S75" i="20"/>
  <c r="O75" i="20"/>
  <c r="K75" i="20"/>
  <c r="G75" i="20"/>
  <c r="U74" i="20"/>
  <c r="U73" i="20" s="1"/>
  <c r="T74" i="20"/>
  <c r="T73" i="20" s="1"/>
  <c r="S74" i="20"/>
  <c r="S73" i="20" s="1"/>
  <c r="R74" i="20"/>
  <c r="Q74" i="20"/>
  <c r="Q73" i="20" s="1"/>
  <c r="P74" i="20"/>
  <c r="P73" i="20" s="1"/>
  <c r="O74" i="20"/>
  <c r="O73" i="20" s="1"/>
  <c r="N74" i="20"/>
  <c r="M74" i="20"/>
  <c r="M73" i="20" s="1"/>
  <c r="L74" i="20"/>
  <c r="L73" i="20" s="1"/>
  <c r="K74" i="20"/>
  <c r="K73" i="20" s="1"/>
  <c r="J74" i="20"/>
  <c r="I74" i="20"/>
  <c r="I73" i="20" s="1"/>
  <c r="H74" i="20"/>
  <c r="H73" i="20" s="1"/>
  <c r="G74" i="20"/>
  <c r="G73" i="20" s="1"/>
  <c r="F74" i="20"/>
  <c r="E74" i="20"/>
  <c r="V74" i="20" s="1"/>
  <c r="R73" i="20"/>
  <c r="N73" i="20"/>
  <c r="J73" i="20"/>
  <c r="F73" i="20"/>
  <c r="U72" i="20"/>
  <c r="U71" i="20" s="1"/>
  <c r="T72" i="20"/>
  <c r="T71" i="20" s="1"/>
  <c r="S72" i="20"/>
  <c r="R72" i="20"/>
  <c r="R71" i="20" s="1"/>
  <c r="Q72" i="20"/>
  <c r="Q71" i="20" s="1"/>
  <c r="P72" i="20"/>
  <c r="P71" i="20" s="1"/>
  <c r="O72" i="20"/>
  <c r="N72" i="20"/>
  <c r="N71" i="20" s="1"/>
  <c r="M72" i="20"/>
  <c r="M71" i="20" s="1"/>
  <c r="L72" i="20"/>
  <c r="L71" i="20" s="1"/>
  <c r="K72" i="20"/>
  <c r="J72" i="20"/>
  <c r="J71" i="20" s="1"/>
  <c r="I72" i="20"/>
  <c r="I71" i="20" s="1"/>
  <c r="H72" i="20"/>
  <c r="H71" i="20" s="1"/>
  <c r="G72" i="20"/>
  <c r="F72" i="20"/>
  <c r="F71" i="20" s="1"/>
  <c r="E72" i="20"/>
  <c r="S71" i="20"/>
  <c r="O71" i="20"/>
  <c r="K71" i="20"/>
  <c r="G71" i="20"/>
  <c r="V70" i="20"/>
  <c r="M69" i="20"/>
  <c r="V69" i="20" s="1"/>
  <c r="R68" i="20"/>
  <c r="O68" i="20"/>
  <c r="N68" i="20"/>
  <c r="M68" i="20"/>
  <c r="L68" i="20"/>
  <c r="J68" i="20"/>
  <c r="I68" i="20"/>
  <c r="H68" i="20"/>
  <c r="H53" i="20" s="1"/>
  <c r="F68" i="20"/>
  <c r="E68" i="20"/>
  <c r="V67" i="20"/>
  <c r="V66" i="20"/>
  <c r="V65" i="20"/>
  <c r="V64" i="20"/>
  <c r="M63" i="20"/>
  <c r="L63" i="20"/>
  <c r="K63" i="20"/>
  <c r="J63" i="20"/>
  <c r="V62" i="20"/>
  <c r="V61" i="20"/>
  <c r="V60" i="20"/>
  <c r="V59" i="20"/>
  <c r="V58" i="20"/>
  <c r="V57" i="20"/>
  <c r="V56" i="20"/>
  <c r="V55" i="20"/>
  <c r="N54" i="20"/>
  <c r="M54" i="20"/>
  <c r="M53" i="20" s="1"/>
  <c r="L54" i="20"/>
  <c r="K54" i="20"/>
  <c r="J54" i="20"/>
  <c r="U53" i="20"/>
  <c r="T53" i="20"/>
  <c r="S53" i="20"/>
  <c r="R53" i="20"/>
  <c r="Q53" i="20"/>
  <c r="P53" i="20"/>
  <c r="O53" i="20"/>
  <c r="N53" i="20"/>
  <c r="L53" i="20"/>
  <c r="I53" i="20"/>
  <c r="G53" i="20"/>
  <c r="F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T45" i="20" s="1"/>
  <c r="S46" i="20"/>
  <c r="R46" i="20"/>
  <c r="R45" i="20" s="1"/>
  <c r="R31" i="20" s="1"/>
  <c r="Q46" i="20"/>
  <c r="Q45" i="20" s="1"/>
  <c r="P46" i="20"/>
  <c r="P45" i="20" s="1"/>
  <c r="P31" i="20" s="1"/>
  <c r="O46" i="20"/>
  <c r="N46" i="20"/>
  <c r="M46" i="20"/>
  <c r="M45" i="20" s="1"/>
  <c r="L46" i="20"/>
  <c r="L45" i="20" s="1"/>
  <c r="L31" i="20" s="1"/>
  <c r="K46" i="20"/>
  <c r="J46" i="20"/>
  <c r="J45" i="20" s="1"/>
  <c r="I46" i="20"/>
  <c r="I45" i="20" s="1"/>
  <c r="G46" i="20"/>
  <c r="G45" i="20" s="1"/>
  <c r="F46" i="20"/>
  <c r="E46" i="20"/>
  <c r="S45" i="20"/>
  <c r="O45" i="20"/>
  <c r="N45" i="20"/>
  <c r="K45" i="20"/>
  <c r="H45" i="20"/>
  <c r="F45" i="20"/>
  <c r="E45" i="20"/>
  <c r="V44" i="20"/>
  <c r="V43" i="20"/>
  <c r="U42" i="20"/>
  <c r="T42" i="20"/>
  <c r="S42" i="20"/>
  <c r="S31" i="20" s="1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40" i="20" s="1"/>
  <c r="V39" i="20"/>
  <c r="V38" i="20"/>
  <c r="V37" i="20"/>
  <c r="V36" i="20"/>
  <c r="V35" i="20"/>
  <c r="V34" i="20"/>
  <c r="V33" i="20"/>
  <c r="U32" i="20"/>
  <c r="T32" i="20"/>
  <c r="S32" i="20"/>
  <c r="R32" i="20"/>
  <c r="Q32" i="20"/>
  <c r="P32" i="20"/>
  <c r="O32" i="20"/>
  <c r="O31" i="20" s="1"/>
  <c r="N32" i="20"/>
  <c r="M32" i="20"/>
  <c r="L32" i="20"/>
  <c r="K32" i="20"/>
  <c r="J32" i="20"/>
  <c r="I32" i="20"/>
  <c r="H32" i="20"/>
  <c r="G32" i="20"/>
  <c r="F32" i="20"/>
  <c r="E32" i="20"/>
  <c r="N31" i="20"/>
  <c r="K31" i="20"/>
  <c r="H31" i="20"/>
  <c r="F31" i="20"/>
  <c r="T30" i="20"/>
  <c r="P30" i="20"/>
  <c r="H30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T28" i="20"/>
  <c r="T27" i="20" s="1"/>
  <c r="P28" i="20"/>
  <c r="H28" i="20"/>
  <c r="P27" i="20"/>
  <c r="H27" i="20"/>
  <c r="T26" i="20"/>
  <c r="P26" i="20"/>
  <c r="H26" i="20"/>
  <c r="H25" i="20" s="1"/>
  <c r="T25" i="20"/>
  <c r="P25" i="20"/>
  <c r="T24" i="20"/>
  <c r="P24" i="20"/>
  <c r="H24" i="20"/>
  <c r="T23" i="20"/>
  <c r="P23" i="20"/>
  <c r="P22" i="20" s="1"/>
  <c r="H23" i="20"/>
  <c r="H22" i="20" s="1"/>
  <c r="T22" i="20"/>
  <c r="T21" i="20"/>
  <c r="T20" i="20" s="1"/>
  <c r="P21" i="20"/>
  <c r="H21" i="20"/>
  <c r="P20" i="20"/>
  <c r="H20" i="20"/>
  <c r="E19" i="20"/>
  <c r="V19" i="20" s="1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8" i="20" s="1"/>
  <c r="V17" i="20"/>
  <c r="U16" i="20"/>
  <c r="U82" i="20" s="1"/>
  <c r="U81" i="20" s="1"/>
  <c r="S16" i="20"/>
  <c r="S23" i="20" s="1"/>
  <c r="R16" i="20"/>
  <c r="R14" i="20" s="1"/>
  <c r="Q16" i="20"/>
  <c r="Q82" i="20" s="1"/>
  <c r="Q81" i="20" s="1"/>
  <c r="O16" i="20"/>
  <c r="N16" i="20"/>
  <c r="N82" i="20" s="1"/>
  <c r="N81" i="20" s="1"/>
  <c r="M16" i="20"/>
  <c r="M82" i="20" s="1"/>
  <c r="M81" i="20" s="1"/>
  <c r="L16" i="20"/>
  <c r="L23" i="20" s="1"/>
  <c r="K16" i="20"/>
  <c r="J16" i="20"/>
  <c r="J82" i="20" s="1"/>
  <c r="J81" i="20" s="1"/>
  <c r="I16" i="20"/>
  <c r="I82" i="20" s="1"/>
  <c r="I81" i="20" s="1"/>
  <c r="G16" i="20"/>
  <c r="F16" i="20"/>
  <c r="F14" i="20" s="1"/>
  <c r="E16" i="20"/>
  <c r="E82" i="20" s="1"/>
  <c r="U15" i="20"/>
  <c r="T15" i="20"/>
  <c r="S15" i="20"/>
  <c r="P15" i="20"/>
  <c r="N15" i="20"/>
  <c r="L15" i="20"/>
  <c r="J15" i="20"/>
  <c r="H15" i="20"/>
  <c r="G15" i="20"/>
  <c r="E15" i="20"/>
  <c r="T14" i="20"/>
  <c r="T13" i="20" s="1"/>
  <c r="S14" i="20"/>
  <c r="Q14" i="20"/>
  <c r="P14" i="20"/>
  <c r="P13" i="20" s="1"/>
  <c r="N14" i="20"/>
  <c r="L14" i="20"/>
  <c r="J14" i="20"/>
  <c r="J13" i="20" s="1"/>
  <c r="H14" i="20"/>
  <c r="E14" i="20"/>
  <c r="E13" i="20" s="1"/>
  <c r="S13" i="20"/>
  <c r="N13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F10" i="20" s="1"/>
  <c r="E12" i="20"/>
  <c r="U11" i="20"/>
  <c r="T11" i="20"/>
  <c r="T10" i="20" s="1"/>
  <c r="T8" i="20" s="1"/>
  <c r="S11" i="20"/>
  <c r="R11" i="20"/>
  <c r="Q11" i="20"/>
  <c r="P11" i="20"/>
  <c r="O11" i="20"/>
  <c r="N11" i="20"/>
  <c r="M11" i="20"/>
  <c r="L11" i="20"/>
  <c r="L10" i="20" s="1"/>
  <c r="L8" i="20" s="1"/>
  <c r="K11" i="20"/>
  <c r="J11" i="20"/>
  <c r="I11" i="20"/>
  <c r="H11" i="20"/>
  <c r="H10" i="20" s="1"/>
  <c r="H8" i="20" s="1"/>
  <c r="G11" i="20"/>
  <c r="F11" i="20"/>
  <c r="E11" i="20"/>
  <c r="U10" i="20"/>
  <c r="R10" i="20"/>
  <c r="Q10" i="20"/>
  <c r="P10" i="20"/>
  <c r="P8" i="20" s="1"/>
  <c r="N10" i="20"/>
  <c r="M10" i="20"/>
  <c r="J10" i="20"/>
  <c r="I10" i="20"/>
  <c r="E10" i="20"/>
  <c r="U9" i="20"/>
  <c r="U8" i="20" s="1"/>
  <c r="T9" i="20"/>
  <c r="S9" i="20"/>
  <c r="R9" i="20"/>
  <c r="Q9" i="20"/>
  <c r="Q8" i="20" s="1"/>
  <c r="P9" i="20"/>
  <c r="O9" i="20"/>
  <c r="N9" i="20"/>
  <c r="N8" i="20" s="1"/>
  <c r="M9" i="20"/>
  <c r="M8" i="20" s="1"/>
  <c r="L9" i="20"/>
  <c r="K9" i="20"/>
  <c r="J9" i="20"/>
  <c r="I9" i="20"/>
  <c r="F9" i="20"/>
  <c r="E9" i="20"/>
  <c r="I8" i="20"/>
  <c r="F8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U6" i="20"/>
  <c r="U5" i="20" s="1"/>
  <c r="T6" i="20"/>
  <c r="T5" i="20" s="1"/>
  <c r="S6" i="20"/>
  <c r="R6" i="20"/>
  <c r="R5" i="20" s="1"/>
  <c r="Q6" i="20"/>
  <c r="Q5" i="20" s="1"/>
  <c r="P6" i="20"/>
  <c r="P5" i="20" s="1"/>
  <c r="P4" i="20" s="1"/>
  <c r="O6" i="20"/>
  <c r="N6" i="20"/>
  <c r="M6" i="20"/>
  <c r="L6" i="20"/>
  <c r="L5" i="20" s="1"/>
  <c r="K6" i="20"/>
  <c r="J6" i="20"/>
  <c r="I6" i="20"/>
  <c r="G6" i="20"/>
  <c r="G5" i="20" s="1"/>
  <c r="F6" i="20"/>
  <c r="E6" i="20"/>
  <c r="S5" i="20"/>
  <c r="O5" i="20"/>
  <c r="N5" i="20"/>
  <c r="M5" i="20"/>
  <c r="K5" i="20"/>
  <c r="J5" i="20"/>
  <c r="I5" i="20"/>
  <c r="H5" i="20"/>
  <c r="F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0" i="25"/>
  <c r="W99" i="25"/>
  <c r="W98" i="25"/>
  <c r="W97" i="25"/>
  <c r="V96" i="25"/>
  <c r="U96" i="25"/>
  <c r="U72" i="25" s="1"/>
  <c r="U71" i="25" s="1"/>
  <c r="T96" i="25"/>
  <c r="S96" i="25"/>
  <c r="R96" i="25"/>
  <c r="Q96" i="25"/>
  <c r="Q72" i="25" s="1"/>
  <c r="Q71" i="25" s="1"/>
  <c r="P96" i="25"/>
  <c r="O96" i="25"/>
  <c r="N96" i="25"/>
  <c r="M96" i="25"/>
  <c r="M72" i="25" s="1"/>
  <c r="M71" i="25" s="1"/>
  <c r="L96" i="25"/>
  <c r="K96" i="25"/>
  <c r="J96" i="25"/>
  <c r="I96" i="25"/>
  <c r="I72" i="25" s="1"/>
  <c r="I71" i="25" s="1"/>
  <c r="H96" i="25"/>
  <c r="G96" i="25"/>
  <c r="F96" i="25"/>
  <c r="E96" i="25"/>
  <c r="E72" i="25" s="1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V90" i="25"/>
  <c r="S90" i="25"/>
  <c r="R90" i="25"/>
  <c r="R89" i="25" s="1"/>
  <c r="R85" i="25" s="1"/>
  <c r="Q90" i="25"/>
  <c r="P90" i="25"/>
  <c r="P89" i="25" s="1"/>
  <c r="O90" i="25"/>
  <c r="N90" i="25"/>
  <c r="N89" i="25" s="1"/>
  <c r="N85" i="25" s="1"/>
  <c r="M90" i="25"/>
  <c r="L90" i="25"/>
  <c r="L89" i="25" s="1"/>
  <c r="K90" i="25"/>
  <c r="J90" i="25"/>
  <c r="J89" i="25" s="1"/>
  <c r="J85" i="25" s="1"/>
  <c r="I90" i="25"/>
  <c r="H90" i="25"/>
  <c r="H89" i="25" s="1"/>
  <c r="G90" i="25"/>
  <c r="F90" i="25"/>
  <c r="F89" i="25" s="1"/>
  <c r="F85" i="25" s="1"/>
  <c r="E90" i="25"/>
  <c r="V89" i="25"/>
  <c r="U89" i="25"/>
  <c r="T89" i="25"/>
  <c r="S89" i="25"/>
  <c r="Q89" i="25"/>
  <c r="O89" i="25"/>
  <c r="M89" i="25"/>
  <c r="M85" i="25" s="1"/>
  <c r="K89" i="25"/>
  <c r="I89" i="25"/>
  <c r="G89" i="25"/>
  <c r="E89" i="25"/>
  <c r="E85" i="25" s="1"/>
  <c r="W88" i="25"/>
  <c r="W87" i="25"/>
  <c r="V86" i="25"/>
  <c r="S86" i="25"/>
  <c r="S85" i="25" s="1"/>
  <c r="R86" i="25"/>
  <c r="Q86" i="25"/>
  <c r="P86" i="25"/>
  <c r="O86" i="25"/>
  <c r="O85" i="25" s="1"/>
  <c r="N86" i="25"/>
  <c r="M86" i="25"/>
  <c r="L86" i="25"/>
  <c r="K86" i="25"/>
  <c r="K85" i="25" s="1"/>
  <c r="J86" i="25"/>
  <c r="I86" i="25"/>
  <c r="H86" i="25"/>
  <c r="G86" i="25"/>
  <c r="G85" i="25" s="1"/>
  <c r="F86" i="25"/>
  <c r="E86" i="25"/>
  <c r="Q85" i="25"/>
  <c r="I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V82" i="25"/>
  <c r="V81" i="25" s="1"/>
  <c r="U82" i="25"/>
  <c r="T82" i="25"/>
  <c r="T81" i="25" s="1"/>
  <c r="S82" i="25"/>
  <c r="R82" i="25"/>
  <c r="R81" i="25" s="1"/>
  <c r="Q82" i="25"/>
  <c r="P82" i="25"/>
  <c r="P81" i="25" s="1"/>
  <c r="O82" i="25"/>
  <c r="N82" i="25"/>
  <c r="N81" i="25" s="1"/>
  <c r="M82" i="25"/>
  <c r="L82" i="25"/>
  <c r="L81" i="25" s="1"/>
  <c r="K82" i="25"/>
  <c r="J82" i="25"/>
  <c r="J81" i="25" s="1"/>
  <c r="I82" i="25"/>
  <c r="H82" i="25"/>
  <c r="H81" i="25" s="1"/>
  <c r="G82" i="25"/>
  <c r="G81" i="25" s="1"/>
  <c r="F82" i="25"/>
  <c r="W82" i="25" s="1"/>
  <c r="E82" i="25"/>
  <c r="U81" i="25"/>
  <c r="S81" i="25"/>
  <c r="Q81" i="25"/>
  <c r="O81" i="25"/>
  <c r="M81" i="25"/>
  <c r="K81" i="25"/>
  <c r="I81" i="25"/>
  <c r="E81" i="25"/>
  <c r="V80" i="25"/>
  <c r="V79" i="25" s="1"/>
  <c r="U80" i="25"/>
  <c r="U79" i="25" s="1"/>
  <c r="T80" i="25"/>
  <c r="T79" i="25" s="1"/>
  <c r="S80" i="25"/>
  <c r="R80" i="25"/>
  <c r="R79" i="25" s="1"/>
  <c r="Q80" i="25"/>
  <c r="Q79" i="25" s="1"/>
  <c r="P80" i="25"/>
  <c r="P79" i="25" s="1"/>
  <c r="O80" i="25"/>
  <c r="N80" i="25"/>
  <c r="N79" i="25" s="1"/>
  <c r="M80" i="25"/>
  <c r="M79" i="25" s="1"/>
  <c r="L80" i="25"/>
  <c r="L79" i="25" s="1"/>
  <c r="K80" i="25"/>
  <c r="J80" i="25"/>
  <c r="J79" i="25" s="1"/>
  <c r="I80" i="25"/>
  <c r="I79" i="25" s="1"/>
  <c r="H80" i="25"/>
  <c r="H79" i="25" s="1"/>
  <c r="G80" i="25"/>
  <c r="F80" i="25"/>
  <c r="F79" i="25" s="1"/>
  <c r="E80" i="25"/>
  <c r="W80" i="25" s="1"/>
  <c r="S79" i="25"/>
  <c r="O79" i="25"/>
  <c r="K79" i="25"/>
  <c r="G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V76" i="25"/>
  <c r="V75" i="25" s="1"/>
  <c r="U76" i="25"/>
  <c r="U75" i="25" s="1"/>
  <c r="T76" i="25"/>
  <c r="T75" i="25" s="1"/>
  <c r="S76" i="25"/>
  <c r="R76" i="25"/>
  <c r="R75" i="25" s="1"/>
  <c r="Q76" i="25"/>
  <c r="Q75" i="25" s="1"/>
  <c r="P76" i="25"/>
  <c r="P75" i="25" s="1"/>
  <c r="O76" i="25"/>
  <c r="N76" i="25"/>
  <c r="N75" i="25" s="1"/>
  <c r="M76" i="25"/>
  <c r="M75" i="25" s="1"/>
  <c r="L76" i="25"/>
  <c r="L75" i="25" s="1"/>
  <c r="K76" i="25"/>
  <c r="J76" i="25"/>
  <c r="J75" i="25" s="1"/>
  <c r="I76" i="25"/>
  <c r="I75" i="25" s="1"/>
  <c r="H76" i="25"/>
  <c r="H75" i="25" s="1"/>
  <c r="G76" i="25"/>
  <c r="F76" i="25"/>
  <c r="F75" i="25" s="1"/>
  <c r="E76" i="25"/>
  <c r="W76" i="25" s="1"/>
  <c r="S75" i="25"/>
  <c r="O75" i="25"/>
  <c r="K75" i="25"/>
  <c r="G75" i="25"/>
  <c r="V74" i="25"/>
  <c r="V73" i="25" s="1"/>
  <c r="U74" i="25"/>
  <c r="T74" i="25"/>
  <c r="T73" i="25" s="1"/>
  <c r="S74" i="25"/>
  <c r="R74" i="25"/>
  <c r="R73" i="25" s="1"/>
  <c r="Q74" i="25"/>
  <c r="P74" i="25"/>
  <c r="P73" i="25" s="1"/>
  <c r="O74" i="25"/>
  <c r="N74" i="25"/>
  <c r="N73" i="25" s="1"/>
  <c r="M74" i="25"/>
  <c r="L74" i="25"/>
  <c r="L73" i="25" s="1"/>
  <c r="K74" i="25"/>
  <c r="J74" i="25"/>
  <c r="J73" i="25" s="1"/>
  <c r="I74" i="25"/>
  <c r="H74" i="25"/>
  <c r="H73" i="25" s="1"/>
  <c r="G74" i="25"/>
  <c r="F74" i="25"/>
  <c r="E74" i="25"/>
  <c r="U73" i="25"/>
  <c r="S73" i="25"/>
  <c r="Q73" i="25"/>
  <c r="O73" i="25"/>
  <c r="M73" i="25"/>
  <c r="K73" i="25"/>
  <c r="I73" i="25"/>
  <c r="G73" i="25"/>
  <c r="E73" i="25"/>
  <c r="V72" i="25"/>
  <c r="V71" i="25" s="1"/>
  <c r="T72" i="25"/>
  <c r="T71" i="25" s="1"/>
  <c r="S72" i="25"/>
  <c r="R72" i="25"/>
  <c r="R71" i="25" s="1"/>
  <c r="P72" i="25"/>
  <c r="P71" i="25" s="1"/>
  <c r="O72" i="25"/>
  <c r="O71" i="25" s="1"/>
  <c r="N72" i="25"/>
  <c r="N71" i="25" s="1"/>
  <c r="L72" i="25"/>
  <c r="L71" i="25" s="1"/>
  <c r="K72" i="25"/>
  <c r="J72" i="25"/>
  <c r="J71" i="25" s="1"/>
  <c r="H72" i="25"/>
  <c r="H71" i="25" s="1"/>
  <c r="G72" i="25"/>
  <c r="G71" i="25" s="1"/>
  <c r="F72" i="25"/>
  <c r="F71" i="25" s="1"/>
  <c r="S71" i="25"/>
  <c r="K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W51" i="25"/>
  <c r="W50" i="25"/>
  <c r="W49" i="25"/>
  <c r="W48" i="25"/>
  <c r="V47" i="25"/>
  <c r="U47" i="25"/>
  <c r="T47" i="25"/>
  <c r="S47" i="25"/>
  <c r="R47" i="25"/>
  <c r="R31" i="25" s="1"/>
  <c r="Q47" i="25"/>
  <c r="P47" i="25"/>
  <c r="O47" i="25"/>
  <c r="N47" i="25"/>
  <c r="N31" i="25" s="1"/>
  <c r="M47" i="25"/>
  <c r="L47" i="25"/>
  <c r="K47" i="25"/>
  <c r="J47" i="25"/>
  <c r="J31" i="25" s="1"/>
  <c r="I47" i="25"/>
  <c r="H47" i="25"/>
  <c r="G47" i="25"/>
  <c r="F47" i="25"/>
  <c r="F31" i="25" s="1"/>
  <c r="E47" i="25"/>
  <c r="W46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W45" i="25" s="1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1" i="25"/>
  <c r="V40" i="25"/>
  <c r="V31" i="25" s="1"/>
  <c r="S40" i="25"/>
  <c r="R40" i="25"/>
  <c r="Q40" i="25"/>
  <c r="P40" i="25"/>
  <c r="P31" i="25" s="1"/>
  <c r="O40" i="25"/>
  <c r="N40" i="25"/>
  <c r="M40" i="25"/>
  <c r="L40" i="25"/>
  <c r="L31" i="25" s="1"/>
  <c r="K40" i="25"/>
  <c r="J40" i="25"/>
  <c r="I40" i="25"/>
  <c r="H40" i="25"/>
  <c r="H31" i="25" s="1"/>
  <c r="G40" i="25"/>
  <c r="F40" i="25"/>
  <c r="E40" i="25"/>
  <c r="W39" i="25"/>
  <c r="W38" i="25"/>
  <c r="W37" i="25"/>
  <c r="W36" i="25"/>
  <c r="W35" i="25"/>
  <c r="W34" i="25"/>
  <c r="W33" i="25"/>
  <c r="V32" i="25"/>
  <c r="S32" i="25"/>
  <c r="S31" i="25" s="1"/>
  <c r="R32" i="25"/>
  <c r="Q32" i="25"/>
  <c r="P32" i="25"/>
  <c r="O32" i="25"/>
  <c r="O31" i="25" s="1"/>
  <c r="N32" i="25"/>
  <c r="M32" i="25"/>
  <c r="L32" i="25"/>
  <c r="K32" i="25"/>
  <c r="K31" i="25" s="1"/>
  <c r="J32" i="25"/>
  <c r="I32" i="25"/>
  <c r="H32" i="25"/>
  <c r="G32" i="25"/>
  <c r="G31" i="25" s="1"/>
  <c r="F32" i="25"/>
  <c r="E32" i="25"/>
  <c r="U31" i="25"/>
  <c r="T31" i="25"/>
  <c r="Q31" i="25"/>
  <c r="M31" i="25"/>
  <c r="I31" i="25"/>
  <c r="E31" i="25"/>
  <c r="W31" i="25" s="1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V28" i="25"/>
  <c r="U28" i="25"/>
  <c r="T28" i="25"/>
  <c r="T27" i="25" s="1"/>
  <c r="S28" i="25"/>
  <c r="S27" i="25" s="1"/>
  <c r="R28" i="25"/>
  <c r="Q28" i="25"/>
  <c r="P28" i="25"/>
  <c r="P27" i="25" s="1"/>
  <c r="O28" i="25"/>
  <c r="O27" i="25" s="1"/>
  <c r="N28" i="25"/>
  <c r="M28" i="25"/>
  <c r="L28" i="25"/>
  <c r="L27" i="25" s="1"/>
  <c r="K28" i="25"/>
  <c r="K27" i="25" s="1"/>
  <c r="J28" i="25"/>
  <c r="I28" i="25"/>
  <c r="H28" i="25"/>
  <c r="H27" i="25" s="1"/>
  <c r="G28" i="25"/>
  <c r="G27" i="25" s="1"/>
  <c r="F28" i="25"/>
  <c r="E28" i="25"/>
  <c r="V27" i="25"/>
  <c r="U27" i="25"/>
  <c r="R27" i="25"/>
  <c r="Q27" i="25"/>
  <c r="N27" i="25"/>
  <c r="M27" i="25"/>
  <c r="J27" i="25"/>
  <c r="I27" i="25"/>
  <c r="F27" i="25"/>
  <c r="E27" i="25"/>
  <c r="W27" i="25" s="1"/>
  <c r="V26" i="25"/>
  <c r="U26" i="25"/>
  <c r="T26" i="25"/>
  <c r="T25" i="25" s="1"/>
  <c r="S26" i="25"/>
  <c r="S25" i="25" s="1"/>
  <c r="R26" i="25"/>
  <c r="Q26" i="25"/>
  <c r="P26" i="25"/>
  <c r="P25" i="25" s="1"/>
  <c r="O26" i="25"/>
  <c r="O25" i="25" s="1"/>
  <c r="N26" i="25"/>
  <c r="M26" i="25"/>
  <c r="L26" i="25"/>
  <c r="L25" i="25" s="1"/>
  <c r="K26" i="25"/>
  <c r="K25" i="25" s="1"/>
  <c r="J26" i="25"/>
  <c r="I26" i="25"/>
  <c r="H26" i="25"/>
  <c r="H25" i="25" s="1"/>
  <c r="G26" i="25"/>
  <c r="G25" i="25" s="1"/>
  <c r="F26" i="25"/>
  <c r="E26" i="25"/>
  <c r="V25" i="25"/>
  <c r="U25" i="25"/>
  <c r="R25" i="25"/>
  <c r="Q25" i="25"/>
  <c r="N25" i="25"/>
  <c r="M25" i="25"/>
  <c r="J25" i="25"/>
  <c r="I25" i="25"/>
  <c r="F25" i="25"/>
  <c r="E25" i="25"/>
  <c r="W25" i="25" s="1"/>
  <c r="V24" i="25"/>
  <c r="U24" i="25"/>
  <c r="T24" i="25"/>
  <c r="S24" i="25"/>
  <c r="S22" i="25" s="1"/>
  <c r="R24" i="25"/>
  <c r="Q24" i="25"/>
  <c r="P24" i="25"/>
  <c r="O24" i="25"/>
  <c r="N24" i="25"/>
  <c r="M24" i="25"/>
  <c r="L24" i="25"/>
  <c r="K24" i="25"/>
  <c r="K22" i="25" s="1"/>
  <c r="J24" i="25"/>
  <c r="I24" i="25"/>
  <c r="H24" i="25"/>
  <c r="G24" i="25"/>
  <c r="F24" i="25"/>
  <c r="E24" i="25"/>
  <c r="V23" i="25"/>
  <c r="V22" i="25" s="1"/>
  <c r="U23" i="25"/>
  <c r="U22" i="25" s="1"/>
  <c r="T23" i="25"/>
  <c r="S23" i="25"/>
  <c r="R23" i="25"/>
  <c r="R22" i="25" s="1"/>
  <c r="Q23" i="25"/>
  <c r="Q22" i="25" s="1"/>
  <c r="P23" i="25"/>
  <c r="O23" i="25"/>
  <c r="N23" i="25"/>
  <c r="N22" i="25" s="1"/>
  <c r="M23" i="25"/>
  <c r="M22" i="25" s="1"/>
  <c r="L23" i="25"/>
  <c r="K23" i="25"/>
  <c r="J23" i="25"/>
  <c r="J22" i="25" s="1"/>
  <c r="I23" i="25"/>
  <c r="I22" i="25" s="1"/>
  <c r="H23" i="25"/>
  <c r="G23" i="25"/>
  <c r="F23" i="25"/>
  <c r="F22" i="25" s="1"/>
  <c r="E23" i="25"/>
  <c r="T22" i="25"/>
  <c r="P22" i="25"/>
  <c r="O22" i="25"/>
  <c r="L22" i="25"/>
  <c r="H22" i="25"/>
  <c r="G22" i="25"/>
  <c r="G4" i="25" s="1"/>
  <c r="V21" i="25"/>
  <c r="V20" i="25" s="1"/>
  <c r="U21" i="25"/>
  <c r="U20" i="25" s="1"/>
  <c r="T21" i="25"/>
  <c r="S21" i="25"/>
  <c r="R21" i="25"/>
  <c r="R20" i="25" s="1"/>
  <c r="Q21" i="25"/>
  <c r="Q20" i="25" s="1"/>
  <c r="P21" i="25"/>
  <c r="O21" i="25"/>
  <c r="N21" i="25"/>
  <c r="N20" i="25" s="1"/>
  <c r="M21" i="25"/>
  <c r="M20" i="25" s="1"/>
  <c r="L21" i="25"/>
  <c r="K21" i="25"/>
  <c r="J21" i="25"/>
  <c r="J20" i="25" s="1"/>
  <c r="I21" i="25"/>
  <c r="I20" i="25" s="1"/>
  <c r="H21" i="25"/>
  <c r="G21" i="25"/>
  <c r="F21" i="25"/>
  <c r="F20" i="25" s="1"/>
  <c r="E21" i="25"/>
  <c r="T20" i="25"/>
  <c r="S20" i="25"/>
  <c r="P20" i="25"/>
  <c r="O20" i="25"/>
  <c r="L20" i="25"/>
  <c r="K20" i="25"/>
  <c r="H20" i="25"/>
  <c r="G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7" i="25"/>
  <c r="W16" i="25"/>
  <c r="V15" i="25"/>
  <c r="U15" i="25"/>
  <c r="T15" i="25"/>
  <c r="S15" i="25"/>
  <c r="R15" i="25"/>
  <c r="R13" i="25" s="1"/>
  <c r="Q15" i="25"/>
  <c r="P15" i="25"/>
  <c r="O15" i="25"/>
  <c r="N15" i="25"/>
  <c r="M15" i="25"/>
  <c r="L15" i="25"/>
  <c r="K15" i="25"/>
  <c r="J15" i="25"/>
  <c r="J13" i="25" s="1"/>
  <c r="I15" i="25"/>
  <c r="H15" i="25"/>
  <c r="G15" i="25"/>
  <c r="F15" i="25"/>
  <c r="E15" i="25"/>
  <c r="V14" i="25"/>
  <c r="U14" i="25"/>
  <c r="U13" i="25" s="1"/>
  <c r="T14" i="25"/>
  <c r="T13" i="25" s="1"/>
  <c r="S14" i="25"/>
  <c r="R14" i="25"/>
  <c r="Q14" i="25"/>
  <c r="Q13" i="25" s="1"/>
  <c r="P14" i="25"/>
  <c r="P13" i="25" s="1"/>
  <c r="O14" i="25"/>
  <c r="N14" i="25"/>
  <c r="M14" i="25"/>
  <c r="M13" i="25" s="1"/>
  <c r="L14" i="25"/>
  <c r="L13" i="25" s="1"/>
  <c r="K14" i="25"/>
  <c r="J14" i="25"/>
  <c r="I14" i="25"/>
  <c r="I13" i="25" s="1"/>
  <c r="H14" i="25"/>
  <c r="H13" i="25" s="1"/>
  <c r="G14" i="25"/>
  <c r="F14" i="25"/>
  <c r="E14" i="25"/>
  <c r="V13" i="25"/>
  <c r="S13" i="25"/>
  <c r="O13" i="25"/>
  <c r="N13" i="25"/>
  <c r="K13" i="25"/>
  <c r="G13" i="25"/>
  <c r="F13" i="25"/>
  <c r="V12" i="25"/>
  <c r="U12" i="25"/>
  <c r="S12" i="25"/>
  <c r="S10" i="25" s="1"/>
  <c r="S8" i="25" s="1"/>
  <c r="R12" i="25"/>
  <c r="Q12" i="25"/>
  <c r="P12" i="25"/>
  <c r="O12" i="25"/>
  <c r="O10" i="25" s="1"/>
  <c r="O8" i="25" s="1"/>
  <c r="N12" i="25"/>
  <c r="M12" i="25"/>
  <c r="L12" i="25"/>
  <c r="K12" i="25"/>
  <c r="K10" i="25" s="1"/>
  <c r="K8" i="25" s="1"/>
  <c r="J12" i="25"/>
  <c r="I12" i="25"/>
  <c r="H12" i="25"/>
  <c r="G12" i="25"/>
  <c r="G10" i="25" s="1"/>
  <c r="G8" i="25" s="1"/>
  <c r="F12" i="25"/>
  <c r="E12" i="25"/>
  <c r="V11" i="25"/>
  <c r="U11" i="25"/>
  <c r="U10" i="25" s="1"/>
  <c r="S11" i="25"/>
  <c r="R11" i="25"/>
  <c r="Q11" i="25"/>
  <c r="Q10" i="25" s="1"/>
  <c r="P11" i="25"/>
  <c r="P10" i="25" s="1"/>
  <c r="P8" i="25" s="1"/>
  <c r="O11" i="25"/>
  <c r="N11" i="25"/>
  <c r="M11" i="25"/>
  <c r="M10" i="25" s="1"/>
  <c r="L11" i="25"/>
  <c r="L10" i="25" s="1"/>
  <c r="L8" i="25" s="1"/>
  <c r="K11" i="25"/>
  <c r="J11" i="25"/>
  <c r="I11" i="25"/>
  <c r="I10" i="25" s="1"/>
  <c r="I8" i="25" s="1"/>
  <c r="H11" i="25"/>
  <c r="H10" i="25" s="1"/>
  <c r="H8" i="25" s="1"/>
  <c r="G11" i="25"/>
  <c r="F11" i="25"/>
  <c r="E11" i="25"/>
  <c r="V10" i="25"/>
  <c r="V8" i="25" s="1"/>
  <c r="T10" i="25"/>
  <c r="T8" i="25" s="1"/>
  <c r="T4" i="25" s="1"/>
  <c r="R10" i="25"/>
  <c r="R8" i="25" s="1"/>
  <c r="N10" i="25"/>
  <c r="N8" i="25" s="1"/>
  <c r="J10" i="25"/>
  <c r="J8" i="25" s="1"/>
  <c r="F10" i="25"/>
  <c r="F8" i="25" s="1"/>
  <c r="W9" i="25"/>
  <c r="U8" i="25"/>
  <c r="Q8" i="25"/>
  <c r="M8" i="25"/>
  <c r="W7" i="25"/>
  <c r="W6" i="25"/>
  <c r="V5" i="25"/>
  <c r="U5" i="25"/>
  <c r="T5" i="25"/>
  <c r="S5" i="25"/>
  <c r="R5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O4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1" i="31" s="1"/>
  <c r="V100" i="31"/>
  <c r="V99" i="31"/>
  <c r="V98" i="31"/>
  <c r="V97" i="31"/>
  <c r="U96" i="31"/>
  <c r="T96" i="31"/>
  <c r="T80" i="31" s="1"/>
  <c r="T79" i="31" s="1"/>
  <c r="S96" i="31"/>
  <c r="R96" i="31"/>
  <c r="R72" i="31" s="1"/>
  <c r="R71" i="31" s="1"/>
  <c r="P96" i="31"/>
  <c r="N96" i="31"/>
  <c r="M96" i="31"/>
  <c r="M80" i="31" s="1"/>
  <c r="M79" i="31" s="1"/>
  <c r="L96" i="31"/>
  <c r="L29" i="31" s="1"/>
  <c r="J96" i="31"/>
  <c r="I96" i="31"/>
  <c r="I80" i="31" s="1"/>
  <c r="I79" i="31" s="1"/>
  <c r="H96" i="31"/>
  <c r="F96" i="31"/>
  <c r="F80" i="31" s="1"/>
  <c r="F79" i="31" s="1"/>
  <c r="E96" i="3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E93" i="31"/>
  <c r="V92" i="31"/>
  <c r="U91" i="31"/>
  <c r="T91" i="31"/>
  <c r="S91" i="31"/>
  <c r="R91" i="31"/>
  <c r="P91" i="31"/>
  <c r="O91" i="31"/>
  <c r="N91" i="31"/>
  <c r="N89" i="31" s="1"/>
  <c r="N85" i="31" s="1"/>
  <c r="M91" i="31"/>
  <c r="L91" i="31"/>
  <c r="I91" i="31"/>
  <c r="H91" i="31"/>
  <c r="F91" i="31"/>
  <c r="E91" i="31"/>
  <c r="U90" i="31"/>
  <c r="T90" i="31"/>
  <c r="T89" i="31" s="1"/>
  <c r="S90" i="31"/>
  <c r="R90" i="31"/>
  <c r="R89" i="31" s="1"/>
  <c r="P90" i="31"/>
  <c r="O90" i="31"/>
  <c r="O89" i="31" s="1"/>
  <c r="O85" i="31" s="1"/>
  <c r="N90" i="31"/>
  <c r="M90" i="31"/>
  <c r="M89" i="31" s="1"/>
  <c r="L90" i="31"/>
  <c r="I90" i="31"/>
  <c r="I89" i="31" s="1"/>
  <c r="I85" i="31" s="1"/>
  <c r="H90" i="31"/>
  <c r="F90" i="31"/>
  <c r="E90" i="31"/>
  <c r="U89" i="31"/>
  <c r="Q89" i="31"/>
  <c r="P89" i="31"/>
  <c r="L89" i="31"/>
  <c r="K89" i="31"/>
  <c r="J89" i="31"/>
  <c r="G89" i="31"/>
  <c r="E89" i="31"/>
  <c r="V88" i="31"/>
  <c r="V87" i="31"/>
  <c r="U86" i="31"/>
  <c r="T86" i="31"/>
  <c r="S86" i="31"/>
  <c r="R86" i="31"/>
  <c r="R85" i="31" s="1"/>
  <c r="P86" i="31"/>
  <c r="N86" i="31"/>
  <c r="M86" i="31"/>
  <c r="L86" i="31"/>
  <c r="L85" i="31" s="1"/>
  <c r="I86" i="31"/>
  <c r="H86" i="31"/>
  <c r="F86" i="31"/>
  <c r="E86" i="31"/>
  <c r="V86" i="31" s="1"/>
  <c r="Q85" i="31"/>
  <c r="M85" i="31"/>
  <c r="K85" i="31"/>
  <c r="J85" i="31"/>
  <c r="G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V83" i="31" s="1"/>
  <c r="U82" i="31"/>
  <c r="T82" i="31"/>
  <c r="T81" i="31" s="1"/>
  <c r="S82" i="31"/>
  <c r="S81" i="31" s="1"/>
  <c r="R82" i="31"/>
  <c r="R81" i="31" s="1"/>
  <c r="Q82" i="31"/>
  <c r="P82" i="31"/>
  <c r="O82" i="31"/>
  <c r="O81" i="31" s="1"/>
  <c r="N82" i="31"/>
  <c r="N81" i="31" s="1"/>
  <c r="M82" i="31"/>
  <c r="K82" i="31"/>
  <c r="K81" i="31" s="1"/>
  <c r="J82" i="31"/>
  <c r="I82" i="31"/>
  <c r="H82" i="31"/>
  <c r="F82" i="31"/>
  <c r="E82" i="31"/>
  <c r="U81" i="31"/>
  <c r="Q81" i="31"/>
  <c r="P81" i="31"/>
  <c r="M81" i="31"/>
  <c r="J81" i="31"/>
  <c r="I81" i="31"/>
  <c r="H81" i="31"/>
  <c r="F81" i="31"/>
  <c r="E81" i="31"/>
  <c r="U80" i="31"/>
  <c r="S80" i="31"/>
  <c r="S79" i="31" s="1"/>
  <c r="Q80" i="31"/>
  <c r="Q79" i="31" s="1"/>
  <c r="P80" i="31"/>
  <c r="P79" i="31" s="1"/>
  <c r="O80" i="31"/>
  <c r="N80" i="31"/>
  <c r="N79" i="31" s="1"/>
  <c r="L80" i="31"/>
  <c r="L79" i="31" s="1"/>
  <c r="H80" i="31"/>
  <c r="H79" i="31" s="1"/>
  <c r="E80" i="31"/>
  <c r="E79" i="31" s="1"/>
  <c r="U79" i="31"/>
  <c r="O79" i="31"/>
  <c r="K79" i="31"/>
  <c r="J79" i="31"/>
  <c r="G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U76" i="31"/>
  <c r="U75" i="31" s="1"/>
  <c r="T76" i="31"/>
  <c r="T75" i="31" s="1"/>
  <c r="S76" i="31"/>
  <c r="S75" i="31" s="1"/>
  <c r="R76" i="31"/>
  <c r="Q76" i="31"/>
  <c r="P76" i="31"/>
  <c r="P75" i="31" s="1"/>
  <c r="O76" i="31"/>
  <c r="O75" i="31" s="1"/>
  <c r="N76" i="31"/>
  <c r="N75" i="31" s="1"/>
  <c r="M76" i="31"/>
  <c r="M75" i="31" s="1"/>
  <c r="L76" i="31"/>
  <c r="L75" i="31" s="1"/>
  <c r="I76" i="31"/>
  <c r="I75" i="31" s="1"/>
  <c r="H76" i="31"/>
  <c r="H75" i="31" s="1"/>
  <c r="F76" i="31"/>
  <c r="F75" i="31" s="1"/>
  <c r="E76" i="31"/>
  <c r="R75" i="31"/>
  <c r="Q75" i="31"/>
  <c r="K75" i="31"/>
  <c r="J75" i="31"/>
  <c r="G75" i="31"/>
  <c r="E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N74" i="31"/>
  <c r="N73" i="31" s="1"/>
  <c r="M74" i="31"/>
  <c r="M73" i="31" s="1"/>
  <c r="L74" i="31"/>
  <c r="L73" i="31" s="1"/>
  <c r="I74" i="31"/>
  <c r="I73" i="31" s="1"/>
  <c r="H74" i="31"/>
  <c r="F74" i="31"/>
  <c r="F73" i="31" s="1"/>
  <c r="E74" i="31"/>
  <c r="S73" i="31"/>
  <c r="R73" i="31"/>
  <c r="O73" i="31"/>
  <c r="K73" i="31"/>
  <c r="J73" i="31"/>
  <c r="H73" i="31"/>
  <c r="G73" i="31"/>
  <c r="U72" i="31"/>
  <c r="U71" i="31" s="1"/>
  <c r="T72" i="31"/>
  <c r="S72" i="31"/>
  <c r="Q72" i="31"/>
  <c r="Q71" i="31" s="1"/>
  <c r="P72" i="31"/>
  <c r="P71" i="31" s="1"/>
  <c r="N72" i="31"/>
  <c r="M72" i="31"/>
  <c r="M71" i="31" s="1"/>
  <c r="I72" i="31"/>
  <c r="I71" i="31" s="1"/>
  <c r="H72" i="31"/>
  <c r="E72" i="31"/>
  <c r="T71" i="31"/>
  <c r="S71" i="31"/>
  <c r="O71" i="31"/>
  <c r="N71" i="31"/>
  <c r="K71" i="31"/>
  <c r="J71" i="31"/>
  <c r="H71" i="31"/>
  <c r="G71" i="31"/>
  <c r="V70" i="31"/>
  <c r="V69" i="31"/>
  <c r="S68" i="31"/>
  <c r="F68" i="31"/>
  <c r="E68" i="31"/>
  <c r="V68" i="31" s="1"/>
  <c r="V67" i="31"/>
  <c r="V66" i="31"/>
  <c r="V65" i="31"/>
  <c r="V64" i="31"/>
  <c r="F63" i="31"/>
  <c r="V63" i="31" s="1"/>
  <c r="V62" i="31"/>
  <c r="V61" i="31"/>
  <c r="I61" i="31"/>
  <c r="V60" i="31"/>
  <c r="V59" i="31"/>
  <c r="V58" i="31"/>
  <c r="V57" i="31"/>
  <c r="V56" i="31"/>
  <c r="V55" i="31"/>
  <c r="V54" i="31"/>
  <c r="P54" i="31"/>
  <c r="N54" i="31"/>
  <c r="I54" i="31"/>
  <c r="U53" i="31"/>
  <c r="T53" i="31"/>
  <c r="S53" i="31"/>
  <c r="R53" i="31"/>
  <c r="P53" i="31"/>
  <c r="O53" i="31"/>
  <c r="N53" i="31"/>
  <c r="L53" i="31"/>
  <c r="K53" i="31"/>
  <c r="J53" i="31"/>
  <c r="I53" i="31"/>
  <c r="H53" i="31"/>
  <c r="G53" i="31"/>
  <c r="J52" i="31"/>
  <c r="V51" i="31"/>
  <c r="V50" i="31"/>
  <c r="V49" i="31"/>
  <c r="Q48" i="31"/>
  <c r="Q47" i="31" s="1"/>
  <c r="L48" i="31"/>
  <c r="U47" i="31"/>
  <c r="T47" i="31"/>
  <c r="S47" i="31"/>
  <c r="R47" i="31"/>
  <c r="P47" i="31"/>
  <c r="O47" i="31"/>
  <c r="N47" i="31"/>
  <c r="M47" i="31"/>
  <c r="K47" i="31"/>
  <c r="J47" i="31"/>
  <c r="J31" i="31" s="1"/>
  <c r="I47" i="31"/>
  <c r="H47" i="31"/>
  <c r="G47" i="31"/>
  <c r="F47" i="31"/>
  <c r="E47" i="31"/>
  <c r="Q46" i="31"/>
  <c r="M46" i="31"/>
  <c r="L46" i="31"/>
  <c r="L45" i="31" s="1"/>
  <c r="E46" i="31"/>
  <c r="U45" i="31"/>
  <c r="T45" i="31"/>
  <c r="S45" i="31"/>
  <c r="S31" i="31" s="1"/>
  <c r="R45" i="31"/>
  <c r="Q45" i="31"/>
  <c r="P45" i="31"/>
  <c r="O45" i="31"/>
  <c r="O31" i="31" s="1"/>
  <c r="N45" i="31"/>
  <c r="M45" i="31"/>
  <c r="K45" i="31"/>
  <c r="K31" i="31" s="1"/>
  <c r="J45" i="31"/>
  <c r="I45" i="31"/>
  <c r="H45" i="31"/>
  <c r="G45" i="31"/>
  <c r="F45" i="31"/>
  <c r="E45" i="3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E42" i="31"/>
  <c r="V42" i="31" s="1"/>
  <c r="E41" i="31"/>
  <c r="E40" i="31" s="1"/>
  <c r="U40" i="31"/>
  <c r="T40" i="31"/>
  <c r="S40" i="31"/>
  <c r="R40" i="31"/>
  <c r="P40" i="31"/>
  <c r="N40" i="31"/>
  <c r="M40" i="31"/>
  <c r="L40" i="31"/>
  <c r="I40" i="31"/>
  <c r="H40" i="31"/>
  <c r="F40" i="31"/>
  <c r="V39" i="31"/>
  <c r="V38" i="31"/>
  <c r="V37" i="31"/>
  <c r="V36" i="31"/>
  <c r="V35" i="31"/>
  <c r="V34" i="31"/>
  <c r="V33" i="31"/>
  <c r="U32" i="31"/>
  <c r="T32" i="31"/>
  <c r="S32" i="31"/>
  <c r="R32" i="31"/>
  <c r="P32" i="31"/>
  <c r="N32" i="31"/>
  <c r="N31" i="31" s="1"/>
  <c r="M32" i="31"/>
  <c r="L32" i="31"/>
  <c r="J32" i="31"/>
  <c r="I32" i="31"/>
  <c r="I31" i="31" s="1"/>
  <c r="H32" i="31"/>
  <c r="F32" i="31"/>
  <c r="F31" i="31" s="1"/>
  <c r="E32" i="31"/>
  <c r="U31" i="31"/>
  <c r="R31" i="31"/>
  <c r="M31" i="31"/>
  <c r="G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T29" i="31"/>
  <c r="S29" i="31"/>
  <c r="R29" i="31"/>
  <c r="Q29" i="31"/>
  <c r="P29" i="31"/>
  <c r="N29" i="31"/>
  <c r="M29" i="31"/>
  <c r="K29" i="31"/>
  <c r="I29" i="31"/>
  <c r="H29" i="31"/>
  <c r="E29" i="31"/>
  <c r="U28" i="31"/>
  <c r="U27" i="31" s="1"/>
  <c r="T28" i="31"/>
  <c r="T27" i="31" s="1"/>
  <c r="S28" i="31"/>
  <c r="R28" i="31"/>
  <c r="R27" i="31" s="1"/>
  <c r="Q28" i="31"/>
  <c r="Q27" i="31" s="1"/>
  <c r="P28" i="31"/>
  <c r="P27" i="31" s="1"/>
  <c r="O28" i="31"/>
  <c r="N28" i="31"/>
  <c r="N27" i="31" s="1"/>
  <c r="M28" i="31"/>
  <c r="M27" i="31" s="1"/>
  <c r="K28" i="31"/>
  <c r="K27" i="31" s="1"/>
  <c r="J28" i="31"/>
  <c r="I28" i="31"/>
  <c r="I27" i="31" s="1"/>
  <c r="H28" i="31"/>
  <c r="H27" i="31" s="1"/>
  <c r="F28" i="31"/>
  <c r="E28" i="31"/>
  <c r="S27" i="31"/>
  <c r="O27" i="31"/>
  <c r="J27" i="31"/>
  <c r="F27" i="31"/>
  <c r="U26" i="31"/>
  <c r="U25" i="31" s="1"/>
  <c r="T26" i="31"/>
  <c r="T25" i="31" s="1"/>
  <c r="S26" i="31"/>
  <c r="R26" i="31"/>
  <c r="R25" i="31" s="1"/>
  <c r="Q26" i="31"/>
  <c r="Q25" i="31" s="1"/>
  <c r="P26" i="31"/>
  <c r="P25" i="31" s="1"/>
  <c r="O26" i="31"/>
  <c r="N26" i="31"/>
  <c r="N25" i="31" s="1"/>
  <c r="M26" i="31"/>
  <c r="M25" i="31" s="1"/>
  <c r="K26" i="31"/>
  <c r="J26" i="31"/>
  <c r="J25" i="31" s="1"/>
  <c r="I26" i="31"/>
  <c r="I25" i="31" s="1"/>
  <c r="H26" i="31"/>
  <c r="H25" i="31" s="1"/>
  <c r="F26" i="31"/>
  <c r="E26" i="31"/>
  <c r="S25" i="31"/>
  <c r="O25" i="31"/>
  <c r="K25" i="31"/>
  <c r="F25" i="31"/>
  <c r="U24" i="31"/>
  <c r="T24" i="31"/>
  <c r="T22" i="31" s="1"/>
  <c r="S24" i="31"/>
  <c r="R24" i="31"/>
  <c r="Q24" i="31"/>
  <c r="P24" i="31"/>
  <c r="O24" i="31"/>
  <c r="N24" i="31"/>
  <c r="M24" i="31"/>
  <c r="K24" i="31"/>
  <c r="J24" i="31"/>
  <c r="I24" i="31"/>
  <c r="H24" i="31"/>
  <c r="F24" i="31"/>
  <c r="E24" i="31"/>
  <c r="U23" i="31"/>
  <c r="U22" i="31" s="1"/>
  <c r="T23" i="31"/>
  <c r="S23" i="31"/>
  <c r="S22" i="31" s="1"/>
  <c r="R23" i="31"/>
  <c r="Q23" i="31"/>
  <c r="Q22" i="31" s="1"/>
  <c r="P23" i="31"/>
  <c r="O23" i="31"/>
  <c r="O22" i="31" s="1"/>
  <c r="N23" i="31"/>
  <c r="M23" i="31"/>
  <c r="M22" i="31" s="1"/>
  <c r="K23" i="31"/>
  <c r="J23" i="31"/>
  <c r="J22" i="31" s="1"/>
  <c r="I23" i="31"/>
  <c r="H23" i="31"/>
  <c r="H22" i="31" s="1"/>
  <c r="F23" i="31"/>
  <c r="E23" i="31"/>
  <c r="P22" i="31"/>
  <c r="I22" i="31"/>
  <c r="E22" i="31"/>
  <c r="U21" i="31"/>
  <c r="T21" i="31"/>
  <c r="S21" i="31"/>
  <c r="S20" i="31" s="1"/>
  <c r="R21" i="31"/>
  <c r="R20" i="31" s="1"/>
  <c r="Q21" i="31"/>
  <c r="P21" i="31"/>
  <c r="O21" i="31"/>
  <c r="O20" i="31" s="1"/>
  <c r="N21" i="31"/>
  <c r="N20" i="31" s="1"/>
  <c r="M21" i="31"/>
  <c r="K21" i="31"/>
  <c r="K20" i="31" s="1"/>
  <c r="J21" i="31"/>
  <c r="J20" i="31" s="1"/>
  <c r="I21" i="31"/>
  <c r="H21" i="31"/>
  <c r="F21" i="31"/>
  <c r="E21" i="31"/>
  <c r="E20" i="31" s="1"/>
  <c r="U20" i="31"/>
  <c r="T20" i="31"/>
  <c r="Q20" i="31"/>
  <c r="P20" i="31"/>
  <c r="M20" i="31"/>
  <c r="I20" i="31"/>
  <c r="H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7" i="31"/>
  <c r="L16" i="31"/>
  <c r="L28" i="31" s="1"/>
  <c r="L27" i="31" s="1"/>
  <c r="G16" i="31"/>
  <c r="G30" i="31" s="1"/>
  <c r="U15" i="31"/>
  <c r="U13" i="31" s="1"/>
  <c r="T15" i="31"/>
  <c r="S15" i="31"/>
  <c r="R15" i="31"/>
  <c r="Q15" i="31"/>
  <c r="P15" i="31"/>
  <c r="O15" i="31"/>
  <c r="N15" i="31"/>
  <c r="M15" i="31"/>
  <c r="M13" i="31" s="1"/>
  <c r="K15" i="31"/>
  <c r="J15" i="31"/>
  <c r="I15" i="31"/>
  <c r="H15" i="31"/>
  <c r="G15" i="31"/>
  <c r="F15" i="31"/>
  <c r="E15" i="31"/>
  <c r="E13" i="31" s="1"/>
  <c r="U14" i="31"/>
  <c r="T14" i="31"/>
  <c r="T13" i="31" s="1"/>
  <c r="S14" i="31"/>
  <c r="R14" i="31"/>
  <c r="R13" i="31" s="1"/>
  <c r="Q14" i="31"/>
  <c r="P14" i="31"/>
  <c r="P13" i="31" s="1"/>
  <c r="O14" i="31"/>
  <c r="N14" i="31"/>
  <c r="N13" i="31" s="1"/>
  <c r="M14" i="31"/>
  <c r="L14" i="31"/>
  <c r="K14" i="31"/>
  <c r="J14" i="31"/>
  <c r="J13" i="31" s="1"/>
  <c r="I14" i="31"/>
  <c r="H14" i="31"/>
  <c r="H13" i="31" s="1"/>
  <c r="G14" i="31"/>
  <c r="F14" i="31"/>
  <c r="F13" i="31" s="1"/>
  <c r="E14" i="31"/>
  <c r="Q13" i="31"/>
  <c r="I13" i="31"/>
  <c r="U12" i="31"/>
  <c r="T12" i="31"/>
  <c r="T10" i="31" s="1"/>
  <c r="T8" i="31" s="1"/>
  <c r="T4" i="31" s="1"/>
  <c r="S12" i="31"/>
  <c r="Q12" i="31"/>
  <c r="P12" i="31"/>
  <c r="P10" i="31" s="1"/>
  <c r="N12" i="31"/>
  <c r="M12" i="31"/>
  <c r="I12" i="31"/>
  <c r="I10" i="31" s="1"/>
  <c r="I8" i="31" s="1"/>
  <c r="H12" i="31"/>
  <c r="E12" i="31"/>
  <c r="U11" i="31"/>
  <c r="U10" i="31" s="1"/>
  <c r="U8" i="31" s="1"/>
  <c r="T11" i="31"/>
  <c r="S11" i="31"/>
  <c r="Q11" i="31"/>
  <c r="Q10" i="31" s="1"/>
  <c r="Q8" i="31" s="1"/>
  <c r="P11" i="31"/>
  <c r="N11" i="31"/>
  <c r="N10" i="31" s="1"/>
  <c r="N8" i="31" s="1"/>
  <c r="M11" i="31"/>
  <c r="L11" i="31"/>
  <c r="I11" i="31"/>
  <c r="H11" i="31"/>
  <c r="E11" i="31"/>
  <c r="E10" i="31" s="1"/>
  <c r="S10" i="31"/>
  <c r="O10" i="31"/>
  <c r="O8" i="31" s="1"/>
  <c r="K10" i="31"/>
  <c r="J10" i="31"/>
  <c r="J8" i="31" s="1"/>
  <c r="H10" i="31"/>
  <c r="H8" i="31" s="1"/>
  <c r="G10" i="31"/>
  <c r="Q9" i="31"/>
  <c r="P9" i="31"/>
  <c r="M9" i="31"/>
  <c r="E9" i="31"/>
  <c r="S8" i="31"/>
  <c r="K8" i="31"/>
  <c r="G8" i="31"/>
  <c r="Q7" i="31"/>
  <c r="P7" i="31"/>
  <c r="M7" i="31"/>
  <c r="E7" i="31"/>
  <c r="Q6" i="31"/>
  <c r="P6" i="31"/>
  <c r="P5" i="31" s="1"/>
  <c r="M6" i="31"/>
  <c r="E6" i="31"/>
  <c r="U5" i="31"/>
  <c r="T5" i="31"/>
  <c r="S5" i="31"/>
  <c r="R5" i="31"/>
  <c r="Q5" i="31"/>
  <c r="O5" i="31"/>
  <c r="N5" i="31"/>
  <c r="M5" i="31"/>
  <c r="L5" i="31"/>
  <c r="K5" i="31"/>
  <c r="J5" i="31"/>
  <c r="I5" i="31"/>
  <c r="H5" i="31"/>
  <c r="G5" i="31"/>
  <c r="F5" i="31"/>
  <c r="E5" i="31"/>
  <c r="J109" i="21"/>
  <c r="L109" i="21" s="1"/>
  <c r="J108" i="21"/>
  <c r="L108" i="21" s="1"/>
  <c r="L107" i="21"/>
  <c r="L106" i="21"/>
  <c r="L105" i="21"/>
  <c r="L104" i="21"/>
  <c r="L103" i="21"/>
  <c r="L102" i="21"/>
  <c r="K101" i="21"/>
  <c r="J101" i="21"/>
  <c r="I101" i="21"/>
  <c r="H101" i="21"/>
  <c r="L101" i="21" s="1"/>
  <c r="G101" i="21"/>
  <c r="F101" i="21"/>
  <c r="E101" i="21"/>
  <c r="L100" i="21"/>
  <c r="L99" i="21"/>
  <c r="L98" i="21"/>
  <c r="L97" i="21"/>
  <c r="K96" i="21"/>
  <c r="K80" i="21" s="1"/>
  <c r="K79" i="21" s="1"/>
  <c r="J96" i="21"/>
  <c r="I96" i="21"/>
  <c r="H96" i="21"/>
  <c r="G96" i="21"/>
  <c r="G80" i="21" s="1"/>
  <c r="G79" i="21" s="1"/>
  <c r="F96" i="21"/>
  <c r="E96" i="21"/>
  <c r="E80" i="21" s="1"/>
  <c r="E79" i="21" s="1"/>
  <c r="L95" i="21"/>
  <c r="L94" i="21"/>
  <c r="K93" i="21"/>
  <c r="J93" i="21"/>
  <c r="I93" i="21"/>
  <c r="H93" i="21"/>
  <c r="G93" i="21"/>
  <c r="F93" i="21"/>
  <c r="E93" i="21"/>
  <c r="L92" i="21"/>
  <c r="K91" i="21"/>
  <c r="J91" i="21"/>
  <c r="I91" i="21"/>
  <c r="H91" i="21"/>
  <c r="H89" i="21" s="1"/>
  <c r="H85" i="21" s="1"/>
  <c r="G91" i="21"/>
  <c r="F91" i="21"/>
  <c r="E91" i="21"/>
  <c r="K90" i="21"/>
  <c r="K89" i="21" s="1"/>
  <c r="K85" i="21" s="1"/>
  <c r="J90" i="21"/>
  <c r="I90" i="21"/>
  <c r="I89" i="21" s="1"/>
  <c r="H90" i="21"/>
  <c r="G90" i="21"/>
  <c r="G89" i="21" s="1"/>
  <c r="G85" i="21" s="1"/>
  <c r="F90" i="21"/>
  <c r="E90" i="21"/>
  <c r="J89" i="21"/>
  <c r="J85" i="21" s="1"/>
  <c r="F89" i="21"/>
  <c r="F85" i="21" s="1"/>
  <c r="L88" i="21"/>
  <c r="L87" i="21"/>
  <c r="K86" i="21"/>
  <c r="J86" i="21"/>
  <c r="I86" i="21"/>
  <c r="H86" i="21"/>
  <c r="G86" i="21"/>
  <c r="F86" i="21"/>
  <c r="E86" i="21"/>
  <c r="L84" i="21"/>
  <c r="K83" i="21"/>
  <c r="J83" i="21"/>
  <c r="I83" i="21"/>
  <c r="H83" i="21"/>
  <c r="G83" i="21"/>
  <c r="F83" i="21"/>
  <c r="E83" i="21"/>
  <c r="K82" i="21"/>
  <c r="J82" i="21"/>
  <c r="J81" i="21" s="1"/>
  <c r="I82" i="21"/>
  <c r="I81" i="21" s="1"/>
  <c r="G82" i="21"/>
  <c r="F82" i="21"/>
  <c r="E82" i="21"/>
  <c r="E81" i="21" s="1"/>
  <c r="K81" i="21"/>
  <c r="G81" i="21"/>
  <c r="F81" i="21"/>
  <c r="J80" i="21"/>
  <c r="I80" i="21"/>
  <c r="F80" i="21"/>
  <c r="J79" i="21"/>
  <c r="I79" i="21"/>
  <c r="F79" i="21"/>
  <c r="L78" i="21"/>
  <c r="K77" i="21"/>
  <c r="J77" i="21"/>
  <c r="I77" i="21"/>
  <c r="H77" i="21"/>
  <c r="G77" i="21"/>
  <c r="F77" i="21"/>
  <c r="E77" i="21"/>
  <c r="K76" i="21"/>
  <c r="K75" i="21" s="1"/>
  <c r="I76" i="21"/>
  <c r="I75" i="21" s="1"/>
  <c r="H76" i="21"/>
  <c r="G76" i="21"/>
  <c r="G75" i="21" s="1"/>
  <c r="F76" i="21"/>
  <c r="E76" i="21"/>
  <c r="E75" i="21" s="1"/>
  <c r="H75" i="21"/>
  <c r="F75" i="21"/>
  <c r="K74" i="21"/>
  <c r="K73" i="21" s="1"/>
  <c r="I74" i="21"/>
  <c r="I73" i="21" s="1"/>
  <c r="H74" i="21"/>
  <c r="G74" i="21"/>
  <c r="G73" i="21" s="1"/>
  <c r="F74" i="21"/>
  <c r="E74" i="21"/>
  <c r="H73" i="21"/>
  <c r="F73" i="21"/>
  <c r="J72" i="21"/>
  <c r="J71" i="21" s="1"/>
  <c r="I72" i="21"/>
  <c r="I71" i="21" s="1"/>
  <c r="F72" i="21"/>
  <c r="E72" i="21"/>
  <c r="E71" i="21" s="1"/>
  <c r="F71" i="21"/>
  <c r="L70" i="21"/>
  <c r="L69" i="21"/>
  <c r="L68" i="21"/>
  <c r="H68" i="2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H53" i="21"/>
  <c r="G53" i="21"/>
  <c r="F53" i="21"/>
  <c r="E53" i="21"/>
  <c r="L51" i="21"/>
  <c r="L50" i="21"/>
  <c r="L49" i="21"/>
  <c r="L48" i="21"/>
  <c r="J48" i="21"/>
  <c r="K47" i="21"/>
  <c r="J47" i="21"/>
  <c r="I47" i="21"/>
  <c r="H47" i="21"/>
  <c r="G47" i="21"/>
  <c r="F47" i="21"/>
  <c r="E47" i="21"/>
  <c r="L47" i="21" s="1"/>
  <c r="J46" i="21"/>
  <c r="H46" i="21"/>
  <c r="H45" i="21" s="1"/>
  <c r="K45" i="21"/>
  <c r="J45" i="21"/>
  <c r="I45" i="21"/>
  <c r="G45" i="21"/>
  <c r="F45" i="21"/>
  <c r="E45" i="21"/>
  <c r="L45" i="21" s="1"/>
  <c r="L44" i="21"/>
  <c r="L43" i="21"/>
  <c r="K42" i="21"/>
  <c r="J42" i="21"/>
  <c r="I42" i="21"/>
  <c r="H42" i="21"/>
  <c r="G42" i="21"/>
  <c r="F42" i="21"/>
  <c r="E42" i="21"/>
  <c r="L41" i="21"/>
  <c r="K40" i="21"/>
  <c r="J40" i="21"/>
  <c r="I40" i="21"/>
  <c r="H40" i="21"/>
  <c r="G40" i="21"/>
  <c r="F40" i="21"/>
  <c r="E40" i="21"/>
  <c r="L39" i="21"/>
  <c r="L38" i="21"/>
  <c r="L37" i="21"/>
  <c r="L36" i="21"/>
  <c r="L35" i="21"/>
  <c r="L34" i="21"/>
  <c r="L33" i="21"/>
  <c r="K32" i="21"/>
  <c r="J32" i="21"/>
  <c r="J31" i="21" s="1"/>
  <c r="I32" i="21"/>
  <c r="H32" i="21"/>
  <c r="G32" i="21"/>
  <c r="F32" i="21"/>
  <c r="F31" i="21" s="1"/>
  <c r="E32" i="21"/>
  <c r="K31" i="21"/>
  <c r="G31" i="21"/>
  <c r="K30" i="21"/>
  <c r="J30" i="21"/>
  <c r="I30" i="21"/>
  <c r="G30" i="21"/>
  <c r="F30" i="21"/>
  <c r="E30" i="21"/>
  <c r="J29" i="21"/>
  <c r="I29" i="21"/>
  <c r="H29" i="21"/>
  <c r="F29" i="21"/>
  <c r="E29" i="21"/>
  <c r="K28" i="21"/>
  <c r="J28" i="21"/>
  <c r="I28" i="21"/>
  <c r="I27" i="21" s="1"/>
  <c r="G28" i="21"/>
  <c r="G27" i="21" s="1"/>
  <c r="F28" i="21"/>
  <c r="E28" i="21"/>
  <c r="K27" i="21"/>
  <c r="J27" i="21"/>
  <c r="F27" i="21"/>
  <c r="E27" i="21"/>
  <c r="K26" i="21"/>
  <c r="J26" i="21"/>
  <c r="I26" i="21"/>
  <c r="I25" i="21" s="1"/>
  <c r="G26" i="21"/>
  <c r="G25" i="21" s="1"/>
  <c r="F26" i="21"/>
  <c r="E26" i="21"/>
  <c r="K25" i="21"/>
  <c r="J25" i="21"/>
  <c r="F25" i="21"/>
  <c r="E25" i="21"/>
  <c r="K24" i="21"/>
  <c r="J24" i="21"/>
  <c r="I24" i="21"/>
  <c r="G24" i="21"/>
  <c r="G22" i="21" s="1"/>
  <c r="F24" i="21"/>
  <c r="E24" i="21"/>
  <c r="K23" i="21"/>
  <c r="K22" i="21" s="1"/>
  <c r="J23" i="21"/>
  <c r="J22" i="21" s="1"/>
  <c r="I23" i="21"/>
  <c r="G23" i="21"/>
  <c r="F23" i="21"/>
  <c r="F22" i="21" s="1"/>
  <c r="E23" i="21"/>
  <c r="E22" i="21" s="1"/>
  <c r="I22" i="21"/>
  <c r="K21" i="21"/>
  <c r="K20" i="21" s="1"/>
  <c r="J21" i="21"/>
  <c r="J20" i="21" s="1"/>
  <c r="I21" i="21"/>
  <c r="G21" i="21"/>
  <c r="F21" i="21"/>
  <c r="F20" i="21" s="1"/>
  <c r="E21" i="21"/>
  <c r="E20" i="21" s="1"/>
  <c r="I20" i="21"/>
  <c r="G20" i="21"/>
  <c r="L19" i="21"/>
  <c r="K18" i="21"/>
  <c r="J18" i="21"/>
  <c r="I18" i="21"/>
  <c r="H18" i="21"/>
  <c r="G18" i="21"/>
  <c r="F18" i="21"/>
  <c r="E18" i="21"/>
  <c r="L17" i="21"/>
  <c r="L16" i="21"/>
  <c r="H16" i="21"/>
  <c r="H30" i="21" s="1"/>
  <c r="K15" i="21"/>
  <c r="J15" i="21"/>
  <c r="I15" i="21"/>
  <c r="I13" i="21" s="1"/>
  <c r="H15" i="21"/>
  <c r="G15" i="21"/>
  <c r="F15" i="21"/>
  <c r="E15" i="21"/>
  <c r="E13" i="21" s="1"/>
  <c r="K14" i="21"/>
  <c r="J14" i="21"/>
  <c r="J13" i="21" s="1"/>
  <c r="I14" i="21"/>
  <c r="H14" i="21"/>
  <c r="H13" i="21" s="1"/>
  <c r="G14" i="21"/>
  <c r="F14" i="21"/>
  <c r="E14" i="21"/>
  <c r="K13" i="21"/>
  <c r="G13" i="21"/>
  <c r="J12" i="21"/>
  <c r="J10" i="21" s="1"/>
  <c r="J8" i="21" s="1"/>
  <c r="I12" i="21"/>
  <c r="H12" i="21"/>
  <c r="F12" i="21"/>
  <c r="E12" i="21"/>
  <c r="J11" i="21"/>
  <c r="I11" i="21"/>
  <c r="I10" i="21" s="1"/>
  <c r="I8" i="21" s="1"/>
  <c r="I4" i="21" s="1"/>
  <c r="H11" i="21"/>
  <c r="F11" i="21"/>
  <c r="E11" i="21"/>
  <c r="E10" i="21" s="1"/>
  <c r="H10" i="21"/>
  <c r="H9" i="21"/>
  <c r="H7" i="21"/>
  <c r="L7" i="21" s="1"/>
  <c r="H6" i="21"/>
  <c r="K5" i="21"/>
  <c r="J5" i="21"/>
  <c r="I5" i="21"/>
  <c r="G5" i="21"/>
  <c r="F5" i="21"/>
  <c r="E5" i="21"/>
  <c r="K109" i="26"/>
  <c r="S109" i="26" s="1"/>
  <c r="R108" i="26"/>
  <c r="K108" i="26"/>
  <c r="S107" i="26"/>
  <c r="S106" i="26"/>
  <c r="S105" i="26"/>
  <c r="R104" i="26"/>
  <c r="R101" i="26" s="1"/>
  <c r="N104" i="26"/>
  <c r="M104" i="26"/>
  <c r="M101" i="26" s="1"/>
  <c r="L104" i="26"/>
  <c r="K104" i="26"/>
  <c r="S104" i="26" s="1"/>
  <c r="S103" i="26"/>
  <c r="S102" i="26"/>
  <c r="Q101" i="26"/>
  <c r="P101" i="26"/>
  <c r="O101" i="26"/>
  <c r="N101" i="26"/>
  <c r="L101" i="26"/>
  <c r="J101" i="26"/>
  <c r="I101" i="26"/>
  <c r="H101" i="26"/>
  <c r="G101" i="26"/>
  <c r="F101" i="26"/>
  <c r="E101" i="26"/>
  <c r="S100" i="26"/>
  <c r="S99" i="26"/>
  <c r="S98" i="26"/>
  <c r="S97" i="26"/>
  <c r="R96" i="26"/>
  <c r="Q96" i="26"/>
  <c r="Q72" i="26" s="1"/>
  <c r="Q71" i="26" s="1"/>
  <c r="P96" i="26"/>
  <c r="O96" i="26"/>
  <c r="O72" i="26" s="1"/>
  <c r="O71" i="26" s="1"/>
  <c r="N96" i="26"/>
  <c r="M96" i="26"/>
  <c r="M72" i="26" s="1"/>
  <c r="M71" i="26" s="1"/>
  <c r="L96" i="26"/>
  <c r="K96" i="26"/>
  <c r="K72" i="26" s="1"/>
  <c r="K71" i="26" s="1"/>
  <c r="J96" i="26"/>
  <c r="I96" i="26"/>
  <c r="I72" i="26" s="1"/>
  <c r="I71" i="26" s="1"/>
  <c r="H96" i="26"/>
  <c r="G96" i="26"/>
  <c r="G72" i="26" s="1"/>
  <c r="F96" i="26"/>
  <c r="E96" i="26"/>
  <c r="E80" i="26" s="1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3" i="26" s="1"/>
  <c r="S92" i="26"/>
  <c r="R91" i="26"/>
  <c r="Q91" i="26"/>
  <c r="P91" i="26"/>
  <c r="O91" i="26"/>
  <c r="N91" i="26"/>
  <c r="M91" i="26"/>
  <c r="L91" i="26"/>
  <c r="K91" i="26"/>
  <c r="J91" i="26"/>
  <c r="I91" i="26"/>
  <c r="H91" i="26"/>
  <c r="G91" i="26"/>
  <c r="F91" i="26"/>
  <c r="E91" i="26"/>
  <c r="R90" i="26"/>
  <c r="R89" i="26" s="1"/>
  <c r="Q90" i="26"/>
  <c r="P90" i="26"/>
  <c r="O90" i="26"/>
  <c r="O89" i="26" s="1"/>
  <c r="N90" i="26"/>
  <c r="N89" i="26" s="1"/>
  <c r="N85" i="26" s="1"/>
  <c r="M90" i="26"/>
  <c r="L90" i="26"/>
  <c r="K90" i="26"/>
  <c r="K89" i="26" s="1"/>
  <c r="J90" i="26"/>
  <c r="J89" i="26" s="1"/>
  <c r="I90" i="26"/>
  <c r="H90" i="26"/>
  <c r="G90" i="26"/>
  <c r="G89" i="26" s="1"/>
  <c r="F90" i="26"/>
  <c r="F89" i="26" s="1"/>
  <c r="F85" i="26" s="1"/>
  <c r="E90" i="26"/>
  <c r="S88" i="26"/>
  <c r="S87" i="26"/>
  <c r="R86" i="26"/>
  <c r="Q86" i="26"/>
  <c r="P86" i="26"/>
  <c r="O86" i="26"/>
  <c r="N86" i="26"/>
  <c r="M86" i="26"/>
  <c r="L86" i="26"/>
  <c r="K86" i="26"/>
  <c r="J86" i="26"/>
  <c r="I86" i="26"/>
  <c r="H86" i="26"/>
  <c r="G86" i="26"/>
  <c r="F86" i="26"/>
  <c r="E86" i="26"/>
  <c r="S86" i="26" s="1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R82" i="26"/>
  <c r="Q82" i="26"/>
  <c r="Q81" i="26" s="1"/>
  <c r="N82" i="26"/>
  <c r="M82" i="26"/>
  <c r="M81" i="26" s="1"/>
  <c r="H82" i="26"/>
  <c r="R81" i="26"/>
  <c r="N81" i="26"/>
  <c r="H81" i="26"/>
  <c r="R80" i="26"/>
  <c r="R79" i="26" s="1"/>
  <c r="P80" i="26"/>
  <c r="O80" i="26"/>
  <c r="O79" i="26" s="1"/>
  <c r="N80" i="26"/>
  <c r="L80" i="26"/>
  <c r="K80" i="26"/>
  <c r="K79" i="26" s="1"/>
  <c r="J80" i="26"/>
  <c r="J79" i="26" s="1"/>
  <c r="H80" i="26"/>
  <c r="G80" i="26"/>
  <c r="G79" i="26" s="1"/>
  <c r="F80" i="26"/>
  <c r="P79" i="26"/>
  <c r="N79" i="26"/>
  <c r="L79" i="26"/>
  <c r="H79" i="26"/>
  <c r="F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R76" i="26"/>
  <c r="R75" i="26" s="1"/>
  <c r="Q76" i="26"/>
  <c r="Q75" i="26" s="1"/>
  <c r="P76" i="26"/>
  <c r="O76" i="26"/>
  <c r="O75" i="26" s="1"/>
  <c r="N76" i="26"/>
  <c r="M76" i="26"/>
  <c r="M75" i="26" s="1"/>
  <c r="L76" i="26"/>
  <c r="K76" i="26"/>
  <c r="K75" i="26" s="1"/>
  <c r="J76" i="26"/>
  <c r="J75" i="26" s="1"/>
  <c r="I76" i="26"/>
  <c r="I75" i="26" s="1"/>
  <c r="H76" i="26"/>
  <c r="G76" i="26"/>
  <c r="G75" i="26" s="1"/>
  <c r="F76" i="26"/>
  <c r="E76" i="26"/>
  <c r="E75" i="26" s="1"/>
  <c r="P75" i="26"/>
  <c r="N75" i="26"/>
  <c r="L75" i="26"/>
  <c r="H75" i="26"/>
  <c r="F75" i="26"/>
  <c r="R74" i="26"/>
  <c r="R73" i="26" s="1"/>
  <c r="Q74" i="26"/>
  <c r="P74" i="26"/>
  <c r="O74" i="26"/>
  <c r="O73" i="26" s="1"/>
  <c r="N74" i="26"/>
  <c r="N73" i="26" s="1"/>
  <c r="M74" i="26"/>
  <c r="L74" i="26"/>
  <c r="J74" i="26"/>
  <c r="J73" i="26" s="1"/>
  <c r="I74" i="26"/>
  <c r="I73" i="26" s="1"/>
  <c r="H74" i="26"/>
  <c r="H73" i="26" s="1"/>
  <c r="G74" i="26"/>
  <c r="F74" i="26"/>
  <c r="F73" i="26" s="1"/>
  <c r="E74" i="26"/>
  <c r="Q73" i="26"/>
  <c r="P73" i="26"/>
  <c r="M73" i="26"/>
  <c r="L73" i="26"/>
  <c r="G73" i="26"/>
  <c r="R72" i="26"/>
  <c r="P72" i="26"/>
  <c r="P71" i="26" s="1"/>
  <c r="N72" i="26"/>
  <c r="N71" i="26" s="1"/>
  <c r="L72" i="26"/>
  <c r="L71" i="26" s="1"/>
  <c r="J72" i="26"/>
  <c r="H72" i="26"/>
  <c r="H71" i="26" s="1"/>
  <c r="F72" i="26"/>
  <c r="F71" i="26" s="1"/>
  <c r="R71" i="26"/>
  <c r="J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S68" i="26" s="1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S67" i="26" s="1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S65" i="26" s="1"/>
  <c r="R64" i="26"/>
  <c r="Q64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O55" i="26"/>
  <c r="N55" i="26"/>
  <c r="M55" i="26"/>
  <c r="L55" i="26"/>
  <c r="K55" i="26"/>
  <c r="K53" i="26" s="1"/>
  <c r="J55" i="26"/>
  <c r="I55" i="26"/>
  <c r="H55" i="26"/>
  <c r="G55" i="26"/>
  <c r="F55" i="26"/>
  <c r="E55" i="26"/>
  <c r="R54" i="26"/>
  <c r="R53" i="26" s="1"/>
  <c r="Q54" i="26"/>
  <c r="P54" i="26"/>
  <c r="O54" i="26"/>
  <c r="N54" i="26"/>
  <c r="N53" i="26" s="1"/>
  <c r="M54" i="26"/>
  <c r="L54" i="26"/>
  <c r="K54" i="26"/>
  <c r="J54" i="26"/>
  <c r="J53" i="26" s="1"/>
  <c r="I54" i="26"/>
  <c r="H54" i="26"/>
  <c r="G54" i="26"/>
  <c r="F54" i="26"/>
  <c r="F53" i="26" s="1"/>
  <c r="E54" i="26"/>
  <c r="O53" i="26"/>
  <c r="L53" i="26"/>
  <c r="G53" i="26"/>
  <c r="S51" i="26"/>
  <c r="S50" i="26"/>
  <c r="S49" i="26"/>
  <c r="S48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R46" i="26"/>
  <c r="Q46" i="26"/>
  <c r="Q45" i="26" s="1"/>
  <c r="O46" i="26"/>
  <c r="O45" i="26" s="1"/>
  <c r="N46" i="26"/>
  <c r="N45" i="26" s="1"/>
  <c r="M46" i="26"/>
  <c r="M45" i="26" s="1"/>
  <c r="L46" i="26"/>
  <c r="L45" i="26" s="1"/>
  <c r="K46" i="26"/>
  <c r="K45" i="26" s="1"/>
  <c r="J46" i="26"/>
  <c r="J45" i="26" s="1"/>
  <c r="I46" i="26"/>
  <c r="I45" i="26" s="1"/>
  <c r="H46" i="26"/>
  <c r="G46" i="26"/>
  <c r="G45" i="26" s="1"/>
  <c r="F46" i="26"/>
  <c r="F45" i="26" s="1"/>
  <c r="E46" i="26"/>
  <c r="R45" i="26"/>
  <c r="P45" i="26"/>
  <c r="H45" i="26"/>
  <c r="E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2" i="26" s="1"/>
  <c r="S41" i="26"/>
  <c r="R40" i="26"/>
  <c r="Q40" i="26"/>
  <c r="P40" i="26"/>
  <c r="P31" i="26" s="1"/>
  <c r="O40" i="26"/>
  <c r="N40" i="26"/>
  <c r="M40" i="26"/>
  <c r="L40" i="26"/>
  <c r="K40" i="26"/>
  <c r="J40" i="26"/>
  <c r="I40" i="26"/>
  <c r="H40" i="26"/>
  <c r="H31" i="26" s="1"/>
  <c r="G40" i="26"/>
  <c r="F40" i="26"/>
  <c r="E40" i="26"/>
  <c r="S40" i="26" s="1"/>
  <c r="S39" i="26"/>
  <c r="S38" i="26"/>
  <c r="S37" i="26"/>
  <c r="S36" i="26"/>
  <c r="S35" i="26"/>
  <c r="S34" i="26"/>
  <c r="S33" i="26"/>
  <c r="R32" i="26"/>
  <c r="R31" i="26" s="1"/>
  <c r="Q32" i="26"/>
  <c r="Q31" i="26" s="1"/>
  <c r="P32" i="26"/>
  <c r="O32" i="26"/>
  <c r="N32" i="26"/>
  <c r="M32" i="26"/>
  <c r="L32" i="26"/>
  <c r="K32" i="26"/>
  <c r="J32" i="26"/>
  <c r="J31" i="26" s="1"/>
  <c r="I32" i="26"/>
  <c r="H32" i="26"/>
  <c r="G32" i="26"/>
  <c r="F32" i="26"/>
  <c r="F31" i="26" s="1"/>
  <c r="E32" i="26"/>
  <c r="N31" i="26"/>
  <c r="R30" i="26"/>
  <c r="Q30" i="26"/>
  <c r="N30" i="26"/>
  <c r="M30" i="26"/>
  <c r="H30" i="26"/>
  <c r="R29" i="26"/>
  <c r="P29" i="26"/>
  <c r="O29" i="26"/>
  <c r="N29" i="26"/>
  <c r="L29" i="26"/>
  <c r="K29" i="26"/>
  <c r="J29" i="26"/>
  <c r="H29" i="26"/>
  <c r="G29" i="26"/>
  <c r="F29" i="26"/>
  <c r="R28" i="26"/>
  <c r="Q28" i="26"/>
  <c r="Q27" i="26" s="1"/>
  <c r="N28" i="26"/>
  <c r="N27" i="26" s="1"/>
  <c r="M28" i="26"/>
  <c r="M27" i="26" s="1"/>
  <c r="H28" i="26"/>
  <c r="R27" i="26"/>
  <c r="H27" i="26"/>
  <c r="R26" i="26"/>
  <c r="R25" i="26" s="1"/>
  <c r="Q26" i="26"/>
  <c r="Q25" i="26" s="1"/>
  <c r="N26" i="26"/>
  <c r="M26" i="26"/>
  <c r="H26" i="26"/>
  <c r="H25" i="26" s="1"/>
  <c r="N25" i="26"/>
  <c r="M25" i="26"/>
  <c r="R24" i="26"/>
  <c r="Q24" i="26"/>
  <c r="N24" i="26"/>
  <c r="M24" i="26"/>
  <c r="M22" i="26" s="1"/>
  <c r="H24" i="26"/>
  <c r="R23" i="26"/>
  <c r="Q23" i="26"/>
  <c r="N23" i="26"/>
  <c r="N22" i="26" s="1"/>
  <c r="M23" i="26"/>
  <c r="H23" i="26"/>
  <c r="R22" i="26"/>
  <c r="Q22" i="26"/>
  <c r="H22" i="26"/>
  <c r="R21" i="26"/>
  <c r="R20" i="26" s="1"/>
  <c r="Q21" i="26"/>
  <c r="N21" i="26"/>
  <c r="M21" i="26"/>
  <c r="H21" i="26"/>
  <c r="H20" i="26" s="1"/>
  <c r="Q20" i="26"/>
  <c r="N20" i="26"/>
  <c r="M20" i="26"/>
  <c r="I19" i="26"/>
  <c r="H19" i="26"/>
  <c r="H18" i="26" s="1"/>
  <c r="G19" i="26"/>
  <c r="G18" i="26" s="1"/>
  <c r="F19" i="26"/>
  <c r="R18" i="26"/>
  <c r="Q18" i="26"/>
  <c r="P18" i="26"/>
  <c r="O18" i="26"/>
  <c r="N18" i="26"/>
  <c r="M18" i="26"/>
  <c r="L18" i="26"/>
  <c r="K18" i="26"/>
  <c r="J18" i="26"/>
  <c r="I18" i="26"/>
  <c r="F18" i="26"/>
  <c r="E18" i="26"/>
  <c r="S17" i="26"/>
  <c r="P16" i="26"/>
  <c r="P21" i="26" s="1"/>
  <c r="P20" i="26" s="1"/>
  <c r="O16" i="26"/>
  <c r="O28" i="26" s="1"/>
  <c r="O27" i="26" s="1"/>
  <c r="L16" i="26"/>
  <c r="L21" i="26" s="1"/>
  <c r="L20" i="26" s="1"/>
  <c r="K16" i="26"/>
  <c r="K28" i="26" s="1"/>
  <c r="K27" i="26" s="1"/>
  <c r="J16" i="26"/>
  <c r="J23" i="26" s="1"/>
  <c r="I16" i="26"/>
  <c r="I82" i="26" s="1"/>
  <c r="I81" i="26" s="1"/>
  <c r="G16" i="26"/>
  <c r="G28" i="26" s="1"/>
  <c r="G27" i="26" s="1"/>
  <c r="F16" i="26"/>
  <c r="F23" i="26" s="1"/>
  <c r="E16" i="26"/>
  <c r="E82" i="26" s="1"/>
  <c r="R15" i="26"/>
  <c r="Q15" i="26"/>
  <c r="P15" i="26"/>
  <c r="O15" i="26"/>
  <c r="N15" i="26"/>
  <c r="M15" i="26"/>
  <c r="L15" i="26"/>
  <c r="I15" i="26"/>
  <c r="H15" i="26"/>
  <c r="G15" i="26"/>
  <c r="R14" i="26"/>
  <c r="Q14" i="26"/>
  <c r="Q13" i="26" s="1"/>
  <c r="P14" i="26"/>
  <c r="P13" i="26" s="1"/>
  <c r="O14" i="26"/>
  <c r="N14" i="26"/>
  <c r="M14" i="26"/>
  <c r="M13" i="26" s="1"/>
  <c r="L14" i="26"/>
  <c r="L13" i="26" s="1"/>
  <c r="I14" i="26"/>
  <c r="I13" i="26" s="1"/>
  <c r="H14" i="26"/>
  <c r="H13" i="26" s="1"/>
  <c r="E14" i="26"/>
  <c r="R13" i="26"/>
  <c r="O13" i="26"/>
  <c r="N13" i="26"/>
  <c r="R12" i="26"/>
  <c r="P12" i="26"/>
  <c r="O12" i="26"/>
  <c r="N12" i="26"/>
  <c r="L12" i="26"/>
  <c r="K12" i="26"/>
  <c r="J12" i="26"/>
  <c r="H12" i="26"/>
  <c r="G12" i="26"/>
  <c r="F12" i="26"/>
  <c r="R11" i="26"/>
  <c r="R10" i="26" s="1"/>
  <c r="P11" i="26"/>
  <c r="O11" i="26"/>
  <c r="N11" i="26"/>
  <c r="N10" i="26" s="1"/>
  <c r="L11" i="26"/>
  <c r="K11" i="26"/>
  <c r="J11" i="26"/>
  <c r="J10" i="26" s="1"/>
  <c r="H11" i="26"/>
  <c r="G11" i="26"/>
  <c r="F11" i="26"/>
  <c r="F10" i="26" s="1"/>
  <c r="P10" i="26"/>
  <c r="O10" i="26"/>
  <c r="L10" i="26"/>
  <c r="K10" i="26"/>
  <c r="H10" i="26"/>
  <c r="G10" i="26"/>
  <c r="R9" i="26"/>
  <c r="R8" i="26" s="1"/>
  <c r="Q9" i="26"/>
  <c r="P9" i="26"/>
  <c r="O9" i="26"/>
  <c r="N9" i="26"/>
  <c r="N8" i="26" s="1"/>
  <c r="M9" i="26"/>
  <c r="L9" i="26"/>
  <c r="K9" i="26"/>
  <c r="J9" i="26"/>
  <c r="J8" i="26" s="1"/>
  <c r="I9" i="26"/>
  <c r="H9" i="26"/>
  <c r="G9" i="26"/>
  <c r="F9" i="26"/>
  <c r="F8" i="26" s="1"/>
  <c r="E9" i="26"/>
  <c r="P8" i="26"/>
  <c r="O8" i="26"/>
  <c r="L8" i="26"/>
  <c r="K8" i="26"/>
  <c r="H8" i="26"/>
  <c r="G8" i="26"/>
  <c r="R7" i="26"/>
  <c r="Q7" i="26"/>
  <c r="P7" i="26"/>
  <c r="O7" i="26"/>
  <c r="N7" i="26"/>
  <c r="N5" i="26" s="1"/>
  <c r="N4" i="26" s="1"/>
  <c r="M7" i="26"/>
  <c r="L7" i="26"/>
  <c r="K7" i="26"/>
  <c r="J7" i="26"/>
  <c r="J5" i="26" s="1"/>
  <c r="I7" i="26"/>
  <c r="I5" i="26" s="1"/>
  <c r="H7" i="26"/>
  <c r="G7" i="26"/>
  <c r="F7" i="26"/>
  <c r="F5" i="26" s="1"/>
  <c r="E7" i="26"/>
  <c r="R6" i="26"/>
  <c r="Q6" i="26"/>
  <c r="P6" i="26"/>
  <c r="P5" i="26" s="1"/>
  <c r="O6" i="26"/>
  <c r="O5" i="26" s="1"/>
  <c r="N6" i="26"/>
  <c r="M6" i="26"/>
  <c r="L6" i="26"/>
  <c r="L5" i="26" s="1"/>
  <c r="K6" i="26"/>
  <c r="J6" i="26"/>
  <c r="I6" i="26"/>
  <c r="H6" i="26"/>
  <c r="H5" i="26" s="1"/>
  <c r="G6" i="26"/>
  <c r="F6" i="26"/>
  <c r="E6" i="26"/>
  <c r="E5" i="26" s="1"/>
  <c r="R5" i="26"/>
  <c r="R4" i="26" s="1"/>
  <c r="Q5" i="26"/>
  <c r="M5" i="26"/>
  <c r="K5" i="26"/>
  <c r="G5" i="26"/>
  <c r="O7" i="32"/>
  <c r="R7" i="32"/>
  <c r="AA7" i="32"/>
  <c r="AB6" i="32"/>
  <c r="AB7" i="32" s="1"/>
  <c r="AA6" i="32"/>
  <c r="Z6" i="32"/>
  <c r="Y6" i="32"/>
  <c r="U6" i="32"/>
  <c r="R6" i="32"/>
  <c r="Q6" i="32"/>
  <c r="O6" i="32"/>
  <c r="N6" i="32"/>
  <c r="N7" i="32" s="1"/>
  <c r="M6" i="32"/>
  <c r="L6" i="32"/>
  <c r="H6" i="32"/>
  <c r="E6" i="32"/>
  <c r="E7" i="32" s="1"/>
  <c r="D6" i="32"/>
  <c r="V5" i="32"/>
  <c r="W5" i="32" s="1"/>
  <c r="S5" i="32"/>
  <c r="T5" i="32" s="1"/>
  <c r="I5" i="32"/>
  <c r="J5" i="32" s="1"/>
  <c r="F5" i="32"/>
  <c r="G5" i="32" s="1"/>
  <c r="AB4" i="32"/>
  <c r="AA4" i="32"/>
  <c r="Z4" i="32"/>
  <c r="Z7" i="32" s="1"/>
  <c r="Y4" i="32"/>
  <c r="Y7" i="32" s="1"/>
  <c r="U4" i="32"/>
  <c r="U7" i="32" s="1"/>
  <c r="R4" i="32"/>
  <c r="Q4" i="32"/>
  <c r="Q7" i="32" s="1"/>
  <c r="N4" i="32"/>
  <c r="M4" i="32"/>
  <c r="M7" i="32" s="1"/>
  <c r="L4" i="32"/>
  <c r="L7" i="32" s="1"/>
  <c r="H4" i="32"/>
  <c r="H7" i="32" s="1"/>
  <c r="E4" i="32"/>
  <c r="D4" i="32"/>
  <c r="D7" i="32" s="1"/>
  <c r="O4" i="32"/>
  <c r="V3" i="32"/>
  <c r="W3" i="32" s="1"/>
  <c r="S3" i="32"/>
  <c r="S4" i="32" s="1"/>
  <c r="I3" i="32"/>
  <c r="J3" i="32" s="1"/>
  <c r="F3" i="32"/>
  <c r="G3" i="32" s="1"/>
  <c r="H4" i="26" l="1"/>
  <c r="E12" i="26"/>
  <c r="I12" i="26"/>
  <c r="M12" i="26"/>
  <c r="Q12" i="26"/>
  <c r="F14" i="26"/>
  <c r="J14" i="26"/>
  <c r="S18" i="26"/>
  <c r="S47" i="26"/>
  <c r="H53" i="26"/>
  <c r="P53" i="26"/>
  <c r="S70" i="26"/>
  <c r="S75" i="26"/>
  <c r="E8" i="21"/>
  <c r="I85" i="21"/>
  <c r="Q31" i="31"/>
  <c r="K4" i="25"/>
  <c r="S6" i="26"/>
  <c r="G14" i="26"/>
  <c r="G13" i="26" s="1"/>
  <c r="K14" i="26"/>
  <c r="F15" i="26"/>
  <c r="J15" i="26"/>
  <c r="E29" i="26"/>
  <c r="S29" i="26" s="1"/>
  <c r="I29" i="26"/>
  <c r="M29" i="26"/>
  <c r="Q29" i="26"/>
  <c r="J85" i="26"/>
  <c r="R85" i="26"/>
  <c r="R52" i="26" s="1"/>
  <c r="R3" i="26" s="1"/>
  <c r="H89" i="26"/>
  <c r="H85" i="26" s="1"/>
  <c r="L89" i="26"/>
  <c r="L85" i="26" s="1"/>
  <c r="P89" i="26"/>
  <c r="P85" i="26" s="1"/>
  <c r="J4" i="21"/>
  <c r="N52" i="31"/>
  <c r="S4" i="25"/>
  <c r="S7" i="26"/>
  <c r="S9" i="26"/>
  <c r="E11" i="26"/>
  <c r="I11" i="26"/>
  <c r="I10" i="26" s="1"/>
  <c r="I8" i="26" s="1"/>
  <c r="M11" i="26"/>
  <c r="M10" i="26" s="1"/>
  <c r="M8" i="26" s="1"/>
  <c r="M4" i="26" s="1"/>
  <c r="Q11" i="26"/>
  <c r="Q10" i="26" s="1"/>
  <c r="Q8" i="26" s="1"/>
  <c r="Q4" i="26" s="1"/>
  <c r="K15" i="26"/>
  <c r="S32" i="26"/>
  <c r="E31" i="26"/>
  <c r="L31" i="26"/>
  <c r="N52" i="26"/>
  <c r="N3" i="26" s="1"/>
  <c r="I80" i="26"/>
  <c r="I79" i="26" s="1"/>
  <c r="M80" i="26"/>
  <c r="M79" i="26" s="1"/>
  <c r="Q80" i="26"/>
  <c r="Q79" i="26" s="1"/>
  <c r="S108" i="26"/>
  <c r="K74" i="26"/>
  <c r="K73" i="26" s="1"/>
  <c r="E4" i="21"/>
  <c r="H8" i="21"/>
  <c r="L12" i="21"/>
  <c r="F10" i="21"/>
  <c r="F8" i="21" s="1"/>
  <c r="S96" i="26"/>
  <c r="E72" i="26"/>
  <c r="E71" i="26" s="1"/>
  <c r="I52" i="21"/>
  <c r="S46" i="26"/>
  <c r="I31" i="26"/>
  <c r="M31" i="26"/>
  <c r="I53" i="26"/>
  <c r="M53" i="26"/>
  <c r="Q53" i="26"/>
  <c r="G12" i="21"/>
  <c r="K12" i="21"/>
  <c r="L15" i="21"/>
  <c r="L18" i="21"/>
  <c r="L32" i="21"/>
  <c r="J76" i="21"/>
  <c r="J75" i="21" s="1"/>
  <c r="L75" i="21" s="1"/>
  <c r="L91" i="21"/>
  <c r="L93" i="21"/>
  <c r="L96" i="21"/>
  <c r="Q4" i="31"/>
  <c r="U4" i="31"/>
  <c r="P8" i="31"/>
  <c r="F11" i="31"/>
  <c r="M10" i="31"/>
  <c r="M8" i="31" s="1"/>
  <c r="R11" i="31"/>
  <c r="L12" i="31"/>
  <c r="L10" i="31" s="1"/>
  <c r="L8" i="31" s="1"/>
  <c r="G13" i="31"/>
  <c r="K13" i="31"/>
  <c r="O13" i="31"/>
  <c r="O4" i="31" s="1"/>
  <c r="S13" i="31"/>
  <c r="S4" i="31" s="1"/>
  <c r="V18" i="31"/>
  <c r="K22" i="31"/>
  <c r="H31" i="31"/>
  <c r="F53" i="31"/>
  <c r="L72" i="31"/>
  <c r="L71" i="31" s="1"/>
  <c r="Q52" i="31"/>
  <c r="V77" i="31"/>
  <c r="R80" i="31"/>
  <c r="R79" i="31" s="1"/>
  <c r="R52" i="31" s="1"/>
  <c r="V93" i="31"/>
  <c r="H4" i="25"/>
  <c r="L4" i="25"/>
  <c r="P4" i="25"/>
  <c r="M52" i="25"/>
  <c r="T4" i="20"/>
  <c r="S77" i="26"/>
  <c r="S83" i="26"/>
  <c r="S91" i="26"/>
  <c r="G11" i="21"/>
  <c r="G10" i="21" s="1"/>
  <c r="G8" i="21" s="1"/>
  <c r="G4" i="21" s="1"/>
  <c r="K11" i="21"/>
  <c r="K10" i="21" s="1"/>
  <c r="K8" i="21" s="1"/>
  <c r="L14" i="21"/>
  <c r="G29" i="21"/>
  <c r="L29" i="21" s="1"/>
  <c r="K29" i="21"/>
  <c r="L40" i="21"/>
  <c r="L53" i="21"/>
  <c r="K72" i="21"/>
  <c r="K71" i="21" s="1"/>
  <c r="K52" i="21" s="1"/>
  <c r="L86" i="21"/>
  <c r="L90" i="21"/>
  <c r="V6" i="31"/>
  <c r="V7" i="31"/>
  <c r="F12" i="31"/>
  <c r="V12" i="31" s="1"/>
  <c r="R12" i="31"/>
  <c r="L21" i="31"/>
  <c r="L20" i="31" s="1"/>
  <c r="T31" i="31"/>
  <c r="T3" i="31" s="1"/>
  <c r="V45" i="31"/>
  <c r="F72" i="31"/>
  <c r="F71" i="31" s="1"/>
  <c r="K52" i="31"/>
  <c r="E85" i="31"/>
  <c r="T85" i="31"/>
  <c r="V90" i="31"/>
  <c r="V91" i="31"/>
  <c r="W5" i="25"/>
  <c r="I4" i="25"/>
  <c r="M4" i="25"/>
  <c r="M3" i="25" s="1"/>
  <c r="Q4" i="25"/>
  <c r="U4" i="25"/>
  <c r="U3" i="25" s="1"/>
  <c r="W21" i="25"/>
  <c r="E20" i="25"/>
  <c r="W20" i="25" s="1"/>
  <c r="W72" i="25"/>
  <c r="E71" i="25"/>
  <c r="E52" i="25" s="1"/>
  <c r="I52" i="25"/>
  <c r="Q52" i="25"/>
  <c r="U52" i="25"/>
  <c r="S19" i="26"/>
  <c r="G31" i="26"/>
  <c r="K31" i="26"/>
  <c r="O31" i="26"/>
  <c r="S74" i="26"/>
  <c r="S90" i="26"/>
  <c r="I89" i="26"/>
  <c r="I85" i="26" s="1"/>
  <c r="I52" i="26" s="1"/>
  <c r="M89" i="26"/>
  <c r="M85" i="26" s="1"/>
  <c r="M52" i="26" s="1"/>
  <c r="M3" i="26" s="1"/>
  <c r="Q89" i="26"/>
  <c r="Q85" i="26" s="1"/>
  <c r="Q52" i="26" s="1"/>
  <c r="Q3" i="26" s="1"/>
  <c r="H5" i="21"/>
  <c r="F13" i="21"/>
  <c r="L13" i="21" s="1"/>
  <c r="L42" i="21"/>
  <c r="I31" i="21"/>
  <c r="I3" i="21" s="1"/>
  <c r="G72" i="21"/>
  <c r="G71" i="21" s="1"/>
  <c r="E73" i="21"/>
  <c r="L73" i="21" s="1"/>
  <c r="J74" i="21"/>
  <c r="J73" i="21" s="1"/>
  <c r="L77" i="21"/>
  <c r="L83" i="21"/>
  <c r="E85" i="21"/>
  <c r="E89" i="21"/>
  <c r="L89" i="21" s="1"/>
  <c r="J4" i="31"/>
  <c r="J3" i="31" s="1"/>
  <c r="V9" i="31"/>
  <c r="V14" i="31"/>
  <c r="L15" i="31"/>
  <c r="L13" i="31" s="1"/>
  <c r="V13" i="31" s="1"/>
  <c r="V16" i="31"/>
  <c r="N22" i="31"/>
  <c r="N4" i="31" s="1"/>
  <c r="N3" i="31" s="1"/>
  <c r="R22" i="31"/>
  <c r="F29" i="31"/>
  <c r="V29" i="31" s="1"/>
  <c r="V32" i="31"/>
  <c r="P31" i="31"/>
  <c r="V41" i="31"/>
  <c r="V46" i="31"/>
  <c r="V48" i="31"/>
  <c r="E53" i="31"/>
  <c r="V53" i="31" s="1"/>
  <c r="V74" i="31"/>
  <c r="T52" i="31"/>
  <c r="V76" i="31"/>
  <c r="P85" i="31"/>
  <c r="U85" i="31"/>
  <c r="F89" i="31"/>
  <c r="F85" i="31" s="1"/>
  <c r="V85" i="31" s="1"/>
  <c r="F4" i="25"/>
  <c r="J4" i="25"/>
  <c r="N4" i="25"/>
  <c r="R4" i="25"/>
  <c r="V4" i="25"/>
  <c r="L76" i="21"/>
  <c r="H4" i="31"/>
  <c r="V15" i="31"/>
  <c r="W23" i="25"/>
  <c r="E22" i="25"/>
  <c r="W22" i="25" s="1"/>
  <c r="W11" i="25"/>
  <c r="W14" i="25"/>
  <c r="W29" i="25"/>
  <c r="W40" i="25"/>
  <c r="W75" i="25"/>
  <c r="W83" i="25"/>
  <c r="V85" i="25"/>
  <c r="W96" i="25"/>
  <c r="J8" i="20"/>
  <c r="R8" i="20"/>
  <c r="V11" i="20"/>
  <c r="L13" i="20"/>
  <c r="U14" i="20"/>
  <c r="U13" i="20" s="1"/>
  <c r="I15" i="20"/>
  <c r="M15" i="20"/>
  <c r="Q15" i="20"/>
  <c r="Q13" i="20" s="1"/>
  <c r="W12" i="25"/>
  <c r="W24" i="25"/>
  <c r="W26" i="25"/>
  <c r="W28" i="25"/>
  <c r="W30" i="25"/>
  <c r="W32" i="25"/>
  <c r="W42" i="25"/>
  <c r="W53" i="25"/>
  <c r="W74" i="25"/>
  <c r="W77" i="25"/>
  <c r="W86" i="25"/>
  <c r="W93" i="25"/>
  <c r="W101" i="25"/>
  <c r="V6" i="20"/>
  <c r="V7" i="20"/>
  <c r="H13" i="20"/>
  <c r="H4" i="20" s="1"/>
  <c r="M14" i="20"/>
  <c r="F82" i="20"/>
  <c r="F81" i="20" s="1"/>
  <c r="F15" i="20"/>
  <c r="F13" i="20" s="1"/>
  <c r="K23" i="20"/>
  <c r="K14" i="20"/>
  <c r="O23" i="20"/>
  <c r="O14" i="20"/>
  <c r="V32" i="20"/>
  <c r="E31" i="20"/>
  <c r="G31" i="20"/>
  <c r="H89" i="31"/>
  <c r="S89" i="31"/>
  <c r="S85" i="31" s="1"/>
  <c r="V96" i="31"/>
  <c r="E10" i="25"/>
  <c r="E13" i="25"/>
  <c r="W13" i="25" s="1"/>
  <c r="W15" i="25"/>
  <c r="W18" i="25"/>
  <c r="W47" i="25"/>
  <c r="E75" i="25"/>
  <c r="E79" i="25"/>
  <c r="W79" i="25" s="1"/>
  <c r="W90" i="25"/>
  <c r="W91" i="25"/>
  <c r="E5" i="20"/>
  <c r="G10" i="20"/>
  <c r="G8" i="20" s="1"/>
  <c r="K10" i="20"/>
  <c r="K8" i="20" s="1"/>
  <c r="O10" i="20"/>
  <c r="O8" i="20" s="1"/>
  <c r="S10" i="20"/>
  <c r="S8" i="20" s="1"/>
  <c r="I14" i="20"/>
  <c r="I13" i="20" s="1"/>
  <c r="K15" i="20"/>
  <c r="O15" i="20"/>
  <c r="G23" i="20"/>
  <c r="G14" i="20"/>
  <c r="G13" i="20" s="1"/>
  <c r="J31" i="20"/>
  <c r="T31" i="20"/>
  <c r="I4" i="22"/>
  <c r="G52" i="25"/>
  <c r="G3" i="25" s="1"/>
  <c r="K52" i="25"/>
  <c r="K3" i="25" s="1"/>
  <c r="O52" i="25"/>
  <c r="O3" i="25" s="1"/>
  <c r="S52" i="25"/>
  <c r="S3" i="25" s="1"/>
  <c r="V14" i="20"/>
  <c r="R82" i="20"/>
  <c r="R81" i="20" s="1"/>
  <c r="R15" i="20"/>
  <c r="R13" i="20" s="1"/>
  <c r="M52" i="20"/>
  <c r="J10" i="22"/>
  <c r="J21" i="22"/>
  <c r="J22" i="22"/>
  <c r="J26" i="22"/>
  <c r="J30" i="22"/>
  <c r="M5" i="24"/>
  <c r="M26" i="24"/>
  <c r="M42" i="24"/>
  <c r="G45" i="24"/>
  <c r="G31" i="24" s="1"/>
  <c r="M68" i="24"/>
  <c r="M80" i="24"/>
  <c r="H89" i="24"/>
  <c r="H85" i="24" s="1"/>
  <c r="H52" i="24" s="1"/>
  <c r="H3" i="24" s="1"/>
  <c r="L89" i="24"/>
  <c r="L85" i="24" s="1"/>
  <c r="L52" i="24" s="1"/>
  <c r="L3" i="24" s="1"/>
  <c r="M96" i="24"/>
  <c r="M101" i="24"/>
  <c r="I31" i="20"/>
  <c r="M31" i="20"/>
  <c r="Q31" i="20"/>
  <c r="V54" i="20"/>
  <c r="V76" i="20"/>
  <c r="V80" i="20"/>
  <c r="J11" i="22"/>
  <c r="J15" i="22"/>
  <c r="F22" i="22"/>
  <c r="E27" i="22"/>
  <c r="J27" i="22" s="1"/>
  <c r="E31" i="22"/>
  <c r="J31" i="22" s="1"/>
  <c r="J47" i="22"/>
  <c r="J74" i="22"/>
  <c r="J83" i="22"/>
  <c r="G85" i="22"/>
  <c r="G52" i="22" s="1"/>
  <c r="G3" i="22" s="1"/>
  <c r="M72" i="24"/>
  <c r="M76" i="24"/>
  <c r="M77" i="24"/>
  <c r="M90" i="24"/>
  <c r="M91" i="24"/>
  <c r="V42" i="20"/>
  <c r="V45" i="20"/>
  <c r="V46" i="20"/>
  <c r="V63" i="20"/>
  <c r="V68" i="20"/>
  <c r="V86" i="20"/>
  <c r="N85" i="20"/>
  <c r="V91" i="20"/>
  <c r="V96" i="20"/>
  <c r="V101" i="20"/>
  <c r="J8" i="22"/>
  <c r="J12" i="22"/>
  <c r="J72" i="22"/>
  <c r="I52" i="22"/>
  <c r="I3" i="22" s="1"/>
  <c r="J77" i="22"/>
  <c r="F52" i="22"/>
  <c r="J91" i="22"/>
  <c r="J96" i="22"/>
  <c r="E8" i="24"/>
  <c r="M8" i="24" s="1"/>
  <c r="M18" i="24"/>
  <c r="I4" i="24"/>
  <c r="M29" i="24"/>
  <c r="M30" i="24"/>
  <c r="M45" i="24"/>
  <c r="M79" i="24"/>
  <c r="M82" i="24"/>
  <c r="M83" i="24"/>
  <c r="M93" i="24"/>
  <c r="Q52" i="19"/>
  <c r="E3" i="19"/>
  <c r="Q3" i="19" s="1"/>
  <c r="V9" i="20"/>
  <c r="V12" i="20"/>
  <c r="V29" i="20"/>
  <c r="J53" i="20"/>
  <c r="K53" i="20"/>
  <c r="V72" i="20"/>
  <c r="V77" i="20"/>
  <c r="G85" i="20"/>
  <c r="K85" i="20"/>
  <c r="O85" i="20"/>
  <c r="S85" i="20"/>
  <c r="H89" i="20"/>
  <c r="H85" i="20" s="1"/>
  <c r="L89" i="20"/>
  <c r="L85" i="20" s="1"/>
  <c r="P89" i="20"/>
  <c r="P85" i="20" s="1"/>
  <c r="T89" i="20"/>
  <c r="T85" i="20" s="1"/>
  <c r="J5" i="22"/>
  <c r="E13" i="22"/>
  <c r="F20" i="22"/>
  <c r="J20" i="22" s="1"/>
  <c r="E25" i="22"/>
  <c r="J25" i="22" s="1"/>
  <c r="J29" i="22"/>
  <c r="J45" i="22"/>
  <c r="H89" i="22"/>
  <c r="H85" i="22" s="1"/>
  <c r="H52" i="22" s="1"/>
  <c r="H3" i="22" s="1"/>
  <c r="J93" i="22"/>
  <c r="J101" i="22"/>
  <c r="M7" i="24"/>
  <c r="M40" i="24"/>
  <c r="M71" i="24"/>
  <c r="M75" i="24"/>
  <c r="S69" i="26"/>
  <c r="S54" i="26"/>
  <c r="S56" i="26"/>
  <c r="S58" i="26"/>
  <c r="S60" i="26"/>
  <c r="S62" i="26"/>
  <c r="S64" i="26"/>
  <c r="S66" i="26"/>
  <c r="E53" i="26"/>
  <c r="S53" i="26" s="1"/>
  <c r="S55" i="26"/>
  <c r="S57" i="26"/>
  <c r="S59" i="26"/>
  <c r="S61" i="26"/>
  <c r="S63" i="26"/>
  <c r="I51" i="40"/>
  <c r="J51" i="40" s="1"/>
  <c r="C4" i="50" s="1"/>
  <c r="J10" i="40"/>
  <c r="K52" i="24"/>
  <c r="K3" i="24" s="1"/>
  <c r="I85" i="24"/>
  <c r="I52" i="24"/>
  <c r="I3" i="24" s="1"/>
  <c r="E27" i="24"/>
  <c r="E31" i="24"/>
  <c r="M31" i="24" s="1"/>
  <c r="E73" i="24"/>
  <c r="M73" i="24" s="1"/>
  <c r="E81" i="24"/>
  <c r="M81" i="24" s="1"/>
  <c r="E89" i="24"/>
  <c r="M89" i="24" s="1"/>
  <c r="G53" i="24"/>
  <c r="G52" i="24" s="1"/>
  <c r="G3" i="24" s="1"/>
  <c r="J79" i="22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N52" i="20"/>
  <c r="R52" i="20"/>
  <c r="E81" i="20"/>
  <c r="V53" i="20"/>
  <c r="J52" i="20"/>
  <c r="I52" i="20"/>
  <c r="Q52" i="20"/>
  <c r="U52" i="20"/>
  <c r="V10" i="20"/>
  <c r="H52" i="20"/>
  <c r="P52" i="20"/>
  <c r="P3" i="20" s="1"/>
  <c r="T52" i="20"/>
  <c r="T3" i="20" s="1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2" i="20" s="1"/>
  <c r="L26" i="20"/>
  <c r="L25" i="20" s="1"/>
  <c r="L28" i="20"/>
  <c r="L27" i="20" s="1"/>
  <c r="L30" i="20"/>
  <c r="U47" i="20"/>
  <c r="U31" i="20" s="1"/>
  <c r="V31" i="20" s="1"/>
  <c r="E71" i="20"/>
  <c r="E73" i="20"/>
  <c r="V73" i="20" s="1"/>
  <c r="E75" i="20"/>
  <c r="V75" i="20" s="1"/>
  <c r="F79" i="20"/>
  <c r="V79" i="20" s="1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G52" i="20" s="1"/>
  <c r="K82" i="20"/>
  <c r="K81" i="20" s="1"/>
  <c r="K52" i="20" s="1"/>
  <c r="O82" i="20"/>
  <c r="O81" i="20" s="1"/>
  <c r="O52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J52" i="25"/>
  <c r="J3" i="25" s="1"/>
  <c r="N52" i="25"/>
  <c r="N3" i="25" s="1"/>
  <c r="R52" i="25"/>
  <c r="R3" i="25" s="1"/>
  <c r="V52" i="25"/>
  <c r="V3" i="25" s="1"/>
  <c r="T52" i="25"/>
  <c r="T3" i="25" s="1"/>
  <c r="H85" i="25"/>
  <c r="L85" i="25"/>
  <c r="L52" i="25" s="1"/>
  <c r="L3" i="25" s="1"/>
  <c r="P85" i="25"/>
  <c r="P52" i="25" s="1"/>
  <c r="P3" i="25" s="1"/>
  <c r="W73" i="25"/>
  <c r="W89" i="25"/>
  <c r="F73" i="25"/>
  <c r="F52" i="25" s="1"/>
  <c r="F3" i="25" s="1"/>
  <c r="F81" i="25"/>
  <c r="W81" i="25" s="1"/>
  <c r="E31" i="31"/>
  <c r="V40" i="31"/>
  <c r="V5" i="31"/>
  <c r="I4" i="31"/>
  <c r="M4" i="31"/>
  <c r="M52" i="31"/>
  <c r="V75" i="31"/>
  <c r="O52" i="31"/>
  <c r="O3" i="31" s="1"/>
  <c r="S52" i="31"/>
  <c r="H85" i="31"/>
  <c r="H52" i="31" s="1"/>
  <c r="H3" i="31" s="1"/>
  <c r="V89" i="31"/>
  <c r="V79" i="31"/>
  <c r="S3" i="31"/>
  <c r="V26" i="31"/>
  <c r="U52" i="31"/>
  <c r="U3" i="31" s="1"/>
  <c r="V80" i="31"/>
  <c r="V81" i="31"/>
  <c r="E8" i="31"/>
  <c r="P4" i="31"/>
  <c r="P52" i="31"/>
  <c r="I52" i="31"/>
  <c r="F10" i="31"/>
  <c r="F8" i="31" s="1"/>
  <c r="G24" i="31"/>
  <c r="E25" i="31"/>
  <c r="G26" i="31"/>
  <c r="G25" i="31" s="1"/>
  <c r="E27" i="3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L30" i="31"/>
  <c r="V30" i="31" s="1"/>
  <c r="G82" i="31"/>
  <c r="G81" i="31" s="1"/>
  <c r="G52" i="31" s="1"/>
  <c r="L24" i="31"/>
  <c r="V24" i="31" s="1"/>
  <c r="L26" i="31"/>
  <c r="L25" i="31" s="1"/>
  <c r="L5" i="21"/>
  <c r="L23" i="21"/>
  <c r="G52" i="21"/>
  <c r="G3" i="21" s="1"/>
  <c r="L30" i="21"/>
  <c r="J52" i="21"/>
  <c r="L80" i="21"/>
  <c r="L81" i="21"/>
  <c r="L85" i="21"/>
  <c r="L8" i="21"/>
  <c r="J3" i="21"/>
  <c r="E31" i="21"/>
  <c r="L46" i="21"/>
  <c r="H80" i="21"/>
  <c r="H79" i="21" s="1"/>
  <c r="L79" i="21" s="1"/>
  <c r="H82" i="21"/>
  <c r="H81" i="21" s="1"/>
  <c r="L6" i="21"/>
  <c r="L9" i="21"/>
  <c r="H21" i="21"/>
  <c r="H20" i="21" s="1"/>
  <c r="H23" i="21"/>
  <c r="H24" i="21"/>
  <c r="L24" i="21" s="1"/>
  <c r="H26" i="21"/>
  <c r="H25" i="21" s="1"/>
  <c r="L25" i="21" s="1"/>
  <c r="H28" i="21"/>
  <c r="H27" i="21" s="1"/>
  <c r="L27" i="21" s="1"/>
  <c r="H31" i="21"/>
  <c r="F52" i="21"/>
  <c r="H72" i="21"/>
  <c r="H71" i="21" s="1"/>
  <c r="H52" i="21" s="1"/>
  <c r="E81" i="26"/>
  <c r="S5" i="26"/>
  <c r="G85" i="26"/>
  <c r="K85" i="26"/>
  <c r="O85" i="26"/>
  <c r="S45" i="26"/>
  <c r="S31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G52" i="26" s="1"/>
  <c r="E73" i="26"/>
  <c r="E79" i="26"/>
  <c r="S79" i="26" s="1"/>
  <c r="L82" i="26"/>
  <c r="L81" i="26" s="1"/>
  <c r="L52" i="26" s="1"/>
  <c r="P82" i="26"/>
  <c r="P81" i="26" s="1"/>
  <c r="P52" i="26" s="1"/>
  <c r="E85" i="26"/>
  <c r="E89" i="26"/>
  <c r="S89" i="26" s="1"/>
  <c r="K101" i="26"/>
  <c r="S101" i="26" s="1"/>
  <c r="F21" i="26"/>
  <c r="F20" i="26" s="1"/>
  <c r="J21" i="26"/>
  <c r="J20" i="26" s="1"/>
  <c r="L23" i="26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K52" i="26" s="1"/>
  <c r="O82" i="26"/>
  <c r="O81" i="26" s="1"/>
  <c r="O52" i="26" s="1"/>
  <c r="E21" i="26"/>
  <c r="I21" i="26"/>
  <c r="I20" i="26" s="1"/>
  <c r="G23" i="26"/>
  <c r="G22" i="26" s="1"/>
  <c r="G4" i="26" s="1"/>
  <c r="G3" i="26" s="1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I30" i="26"/>
  <c r="X5" i="32"/>
  <c r="AC5" i="32" s="1"/>
  <c r="I4" i="32"/>
  <c r="K5" i="32"/>
  <c r="P5" i="32" s="1"/>
  <c r="V6" i="32"/>
  <c r="V4" i="32"/>
  <c r="T3" i="32"/>
  <c r="X3" i="32" s="1"/>
  <c r="AC3" i="32" s="1"/>
  <c r="I6" i="32"/>
  <c r="K3" i="32"/>
  <c r="P3" i="32" s="1"/>
  <c r="W6" i="32"/>
  <c r="G4" i="32"/>
  <c r="T6" i="32"/>
  <c r="AD5" i="32"/>
  <c r="J4" i="32"/>
  <c r="W4" i="32"/>
  <c r="W7" i="32" s="1"/>
  <c r="G6" i="32"/>
  <c r="S6" i="32"/>
  <c r="J6" i="32"/>
  <c r="G7" i="32" l="1"/>
  <c r="J7" i="32"/>
  <c r="V7" i="32"/>
  <c r="L22" i="26"/>
  <c r="L4" i="26" s="1"/>
  <c r="L82" i="21"/>
  <c r="G22" i="31"/>
  <c r="V25" i="31"/>
  <c r="W85" i="25"/>
  <c r="H3" i="20"/>
  <c r="I3" i="25"/>
  <c r="V72" i="31"/>
  <c r="Q3" i="31"/>
  <c r="E52" i="21"/>
  <c r="H52" i="26"/>
  <c r="F13" i="26"/>
  <c r="S12" i="26"/>
  <c r="S80" i="26"/>
  <c r="G4" i="31"/>
  <c r="G3" i="31" s="1"/>
  <c r="V47" i="20"/>
  <c r="K13" i="20"/>
  <c r="V15" i="20"/>
  <c r="F52" i="31"/>
  <c r="V11" i="31"/>
  <c r="L10" i="21"/>
  <c r="S14" i="26"/>
  <c r="V27" i="31"/>
  <c r="F4" i="31"/>
  <c r="F3" i="31" s="1"/>
  <c r="K4" i="20"/>
  <c r="U22" i="20"/>
  <c r="U4" i="20" s="1"/>
  <c r="U3" i="20" s="1"/>
  <c r="F52" i="20"/>
  <c r="E4" i="50"/>
  <c r="E11" i="50" s="1"/>
  <c r="C11" i="50"/>
  <c r="J13" i="22"/>
  <c r="E4" i="22"/>
  <c r="M13" i="20"/>
  <c r="V13" i="20" s="1"/>
  <c r="Q3" i="25"/>
  <c r="K4" i="21"/>
  <c r="K3" i="21" s="1"/>
  <c r="L11" i="21"/>
  <c r="F4" i="21"/>
  <c r="F3" i="21" s="1"/>
  <c r="S72" i="26"/>
  <c r="K13" i="26"/>
  <c r="H3" i="26"/>
  <c r="S30" i="26"/>
  <c r="I7" i="32"/>
  <c r="H22" i="21"/>
  <c r="L22" i="21" s="1"/>
  <c r="P3" i="31"/>
  <c r="G4" i="20"/>
  <c r="G3" i="20" s="1"/>
  <c r="W10" i="25"/>
  <c r="E8" i="25"/>
  <c r="F4" i="22"/>
  <c r="F3" i="22" s="1"/>
  <c r="O13" i="20"/>
  <c r="O4" i="20" s="1"/>
  <c r="O3" i="20" s="1"/>
  <c r="L74" i="21"/>
  <c r="K4" i="31"/>
  <c r="K3" i="31" s="1"/>
  <c r="R10" i="31"/>
  <c r="R8" i="31" s="1"/>
  <c r="R4" i="31" s="1"/>
  <c r="R3" i="31" s="1"/>
  <c r="S11" i="26"/>
  <c r="E10" i="26"/>
  <c r="J13" i="26"/>
  <c r="L3" i="26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M4" i="20" s="1"/>
  <c r="M3" i="20" s="1"/>
  <c r="V81" i="20"/>
  <c r="V24" i="20"/>
  <c r="Q22" i="20"/>
  <c r="Q4" i="20" s="1"/>
  <c r="Q3" i="20" s="1"/>
  <c r="F22" i="20"/>
  <c r="F4" i="20" s="1"/>
  <c r="F3" i="20" s="1"/>
  <c r="V28" i="20"/>
  <c r="E27" i="20"/>
  <c r="V27" i="20" s="1"/>
  <c r="V71" i="20"/>
  <c r="V8" i="20"/>
  <c r="J22" i="20"/>
  <c r="I22" i="20"/>
  <c r="I4" i="20" s="1"/>
  <c r="I3" i="20" s="1"/>
  <c r="N22" i="20"/>
  <c r="N4" i="20" s="1"/>
  <c r="N3" i="20" s="1"/>
  <c r="V82" i="20"/>
  <c r="K3" i="20"/>
  <c r="J4" i="20"/>
  <c r="J3" i="20" s="1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E3" i="21"/>
  <c r="L31" i="21"/>
  <c r="L26" i="21"/>
  <c r="L71" i="21"/>
  <c r="L28" i="21"/>
  <c r="L20" i="21"/>
  <c r="L21" i="21"/>
  <c r="L72" i="21"/>
  <c r="L52" i="21"/>
  <c r="S15" i="26"/>
  <c r="E13" i="26"/>
  <c r="S28" i="26"/>
  <c r="E27" i="26"/>
  <c r="S27" i="26" s="1"/>
  <c r="S73" i="26"/>
  <c r="E52" i="26"/>
  <c r="S52" i="26" s="1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S85" i="26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AC7" i="32" s="1"/>
  <c r="X4" i="32"/>
  <c r="J4" i="22" l="1"/>
  <c r="X7" i="32"/>
  <c r="E52" i="20"/>
  <c r="V52" i="20" s="1"/>
  <c r="W8" i="25"/>
  <c r="E4" i="25"/>
  <c r="H4" i="21"/>
  <c r="S10" i="26"/>
  <c r="E8" i="26"/>
  <c r="S8" i="26" s="1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K7" i="32" s="1"/>
  <c r="P4" i="32"/>
  <c r="AD4" i="32"/>
  <c r="H3" i="21" l="1"/>
  <c r="L3" i="21" s="1"/>
  <c r="L4" i="21"/>
  <c r="W4" i="25"/>
  <c r="E3" i="25"/>
  <c r="W3" i="25" s="1"/>
  <c r="AD7" i="32"/>
  <c r="E3" i="24"/>
  <c r="M3" i="24" s="1"/>
  <c r="J52" i="22"/>
  <c r="E3" i="22"/>
  <c r="J3" i="22" s="1"/>
  <c r="V4" i="20"/>
  <c r="E3" i="20"/>
  <c r="V3" i="20" s="1"/>
  <c r="E3" i="26"/>
  <c r="S3" i="26" s="1"/>
  <c r="S4" i="26"/>
  <c r="AD6" i="32"/>
  <c r="P6" i="32"/>
  <c r="P7" i="32" s="1"/>
  <c r="F111" i="30" l="1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93" i="17" s="1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84" i="17" s="1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G34" i="17" l="1"/>
  <c r="D120" i="17"/>
  <c r="G8" i="17"/>
  <c r="G16" i="17"/>
  <c r="G52" i="17"/>
  <c r="G71" i="17"/>
  <c r="G119" i="17"/>
  <c r="G108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G120" i="17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<sst xmlns="http://schemas.openxmlformats.org/spreadsheetml/2006/main" count="4442" uniqueCount="764">
  <si>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</si>
  <si>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</si>
  <si>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</si>
  <si>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</si>
  <si>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</si>
  <si>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</si>
  <si>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</si>
  <si>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</si>
  <si>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</si>
  <si>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</si>
  <si>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</si>
  <si>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</si>
  <si>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</si>
  <si>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</si>
  <si>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</si>
  <si>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</si>
  <si>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</si>
  <si>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</si>
  <si>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</si>
  <si>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</si>
  <si>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</si>
  <si>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</si>
  <si>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</si>
  <si>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</si>
  <si>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</si>
  <si>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</si>
  <si>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</si>
  <si>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</si>
  <si>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</si>
  <si>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</si>
  <si>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</si>
  <si>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</si>
  <si>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</si>
  <si>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</si>
  <si>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</si>
  <si>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</si>
  <si>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</si>
  <si>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</si>
  <si>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</si>
  <si>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</si>
  <si>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</si>
  <si>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</si>
  <si>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</si>
  <si>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</si>
  <si>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</si>
  <si>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</si>
  <si>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</si>
  <si>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</si>
  <si>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</si>
  <si>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</si>
  <si>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</si>
  <si>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</si>
  <si>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</si>
  <si>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</si>
  <si>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</si>
  <si>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</si>
  <si>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</si>
  <si>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</si>
  <si>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</si>
  <si>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</si>
  <si>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</si>
  <si>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</si>
  <si>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</si>
  <si>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</si>
  <si>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</si>
  <si>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</si>
  <si>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</si>
  <si>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</si>
  <si>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</si>
  <si>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</si>
  <si>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</si>
  <si>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</si>
  <si>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</si>
  <si>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</si>
  <si>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</si>
  <si>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</si>
  <si>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</si>
  <si>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</si>
  <si>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</si>
  <si>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</si>
  <si>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</si>
  <si>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</si>
  <si>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</si>
  <si>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</si>
  <si>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</si>
  <si>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</si>
  <si>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</si>
  <si>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</si>
  <si>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</si>
  <si>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</si>
  <si>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</si>
  <si>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</si>
  <si>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</si>
  <si>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</si>
  <si>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</si>
  <si>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</si>
  <si>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</si>
  <si>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</si>
  <si>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</si>
  <si>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</si>
  <si>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</si>
  <si>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</si>
  <si>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</si>
  <si>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</si>
  <si>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</si>
  <si>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</si>
  <si>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</si>
  <si>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</si>
  <si>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</si>
  <si>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</si>
  <si>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</si>
  <si>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</si>
  <si>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</si>
  <si>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</si>
  <si>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</si>
  <si>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</si>
  <si>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</si>
  <si>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</si>
  <si>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</si>
  <si>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</si>
  <si>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</si>
  <si>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</si>
  <si>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</si>
  <si>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</si>
  <si>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</si>
  <si>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</si>
  <si>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</si>
  <si>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</si>
  <si>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</si>
  <si>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单位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</si>
  <si>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</si>
  <si>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</si>
  <si>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</si>
  <si>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</si>
  <si>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</si>
  <si>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</si>
  <si>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</si>
  <si>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</si>
  <si>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</si>
  <si>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</si>
  <si>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</si>
  <si>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</si>
  <si>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</si>
  <si>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</si>
  <si>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</si>
  <si>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</si>
  <si>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</si>
  <si>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</si>
  <si>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</si>
  <si>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</si>
  <si>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</si>
  <si>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</si>
  <si>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</si>
  <si>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</si>
  <si>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</si>
  <si>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</si>
  <si>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</si>
  <si>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</si>
  <si>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</si>
  <si>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</si>
  <si>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</si>
  <si>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</si>
  <si>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</si>
  <si>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</si>
  <si>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</si>
  <si>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</si>
  <si>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</si>
  <si>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</si>
  <si>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</si>
  <si>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</si>
  <si>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</si>
  <si>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</si>
  <si>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</si>
  <si>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</si>
  <si>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</si>
  <si>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</si>
  <si>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</si>
  <si>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</si>
  <si>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</si>
  <si>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</si>
  <si>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</si>
  <si>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</si>
  <si>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</si>
  <si>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</si>
  <si>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</si>
  <si>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</si>
  <si>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</si>
  <si>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</si>
  <si>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</si>
  <si>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</si>
  <si>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</si>
  <si>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</si>
  <si>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</si>
  <si>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</si>
  <si>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</si>
  <si>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</si>
  <si>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</si>
  <si>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</si>
  <si>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</si>
  <si>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</si>
  <si>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</si>
  <si>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</si>
  <si>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</si>
  <si>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</si>
  <si>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</si>
  <si>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</si>
  <si>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</si>
  <si>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</si>
  <si>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</si>
  <si>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</si>
  <si>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</si>
  <si>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</si>
  <si>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</si>
  <si>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</si>
  <si>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</si>
  <si>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</si>
  <si>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</si>
  <si>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</si>
  <si>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</si>
  <si>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</si>
  <si>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</si>
  <si>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</si>
  <si>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</si>
  <si>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</si>
  <si>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</si>
  <si>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</si>
  <si>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</si>
  <si>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</si>
  <si>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</si>
  <si>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</si>
  <si>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</si>
  <si>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</si>
  <si>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</si>
  <si>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</si>
  <si>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</si>
  <si>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</si>
  <si>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</si>
  <si>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</si>
  <si>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</si>
  <si>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</si>
  <si>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</si>
  <si>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</si>
  <si>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</si>
  <si>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</si>
  <si>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</si>
  <si>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</si>
  <si>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</si>
  <si>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</si>
  <si>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</si>
  <si>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</si>
  <si>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</si>
  <si>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</si>
  <si>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</si>
  <si>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</si>
  <si>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</si>
  <si>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</si>
  <si>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</si>
  <si>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</si>
  <si>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</si>
  <si>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</si>
  <si>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</si>
  <si>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</si>
  <si>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</si>
  <si>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</si>
  <si>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</si>
  <si>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</si>
  <si>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</si>
  <si>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</si>
  <si>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</si>
  <si>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</si>
  <si>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</si>
  <si>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</si>
  <si>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</si>
  <si>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</si>
  <si>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</si>
  <si>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</si>
  <si>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</si>
  <si>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</si>
  <si>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</si>
  <si>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</si>
  <si>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</si>
  <si>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</si>
  <si>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</si>
  <si>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</si>
  <si>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</si>
  <si>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</si>
  <si>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</si>
  <si>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</si>
  <si>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</si>
  <si>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</si>
  <si>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</si>
  <si>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</si>
  <si>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</si>
  <si>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</si>
  <si>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</si>
  <si>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</si>
  <si>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</si>
  <si>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</si>
  <si>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</si>
  <si>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</si>
  <si>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</si>
  <si>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</si>
  <si>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</si>
  <si>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</si>
  <si>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</si>
  <si>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</si>
  <si>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</si>
  <si>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</si>
  <si>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</si>
  <si>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</si>
  <si>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</si>
  <si>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</si>
  <si>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</si>
  <si>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</si>
  <si>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</si>
  <si>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</si>
  <si>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</si>
  <si>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</si>
  <si>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</si>
  <si>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</si>
  <si>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</si>
  <si>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</si>
  <si>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</si>
  <si>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</si>
  <si>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</si>
  <si>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</si>
  <si>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</si>
  <si>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</si>
  <si>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</si>
  <si>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</si>
  <si>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</si>
  <si>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</si>
  <si>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</si>
  <si>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</si>
  <si>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</si>
  <si>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</si>
  <si>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</si>
  <si>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</si>
  <si>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</si>
  <si>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</si>
  <si>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</si>
  <si>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</si>
  <si>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</si>
  <si>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</si>
  <si>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</si>
  <si>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</si>
  <si>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</si>
  <si>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</si>
  <si>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</si>
  <si>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</si>
  <si>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</si>
  <si>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</si>
  <si>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</si>
  <si>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</si>
  <si>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</si>
  <si>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</si>
  <si>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</si>
  <si>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</si>
  <si>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</si>
  <si>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</si>
  <si>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</si>
  <si>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</si>
  <si>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</si>
  <si>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</si>
  <si>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</si>
  <si>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</si>
  <si>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</si>
  <si>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</si>
  <si>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</si>
  <si>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</si>
  <si>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</si>
  <si>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</si>
  <si>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</si>
  <si>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</si>
  <si>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</si>
  <si>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</si>
  <si>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</si>
  <si>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</si>
  <si>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</si>
  <si>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</si>
  <si>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</si>
  <si>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</si>
  <si>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</si>
  <si>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</si>
  <si>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</si>
  <si>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</si>
  <si>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</si>
  <si>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</si>
  <si>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</si>
  <si>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</si>
  <si>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</si>
  <si>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</si>
  <si>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</si>
  <si>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</si>
  <si>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</si>
  <si>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</si>
  <si>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</si>
  <si>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</si>
  <si>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</si>
  <si>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</si>
  <si>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</si>
  <si>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</si>
  <si>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</si>
  <si>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</si>
  <si>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</si>
  <si>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</si>
  <si>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</si>
  <si>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</si>
  <si>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</si>
  <si>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</si>
  <si>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</si>
  <si>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</si>
  <si>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</si>
  <si>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</si>
  <si>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</si>
  <si>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</si>
  <si>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</si>
  <si>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</si>
  <si>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</si>
  <si>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</si>
  <si>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</si>
  <si>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</si>
  <si>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</si>
  <si>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</si>
  <si>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</si>
  <si>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</si>
  <si>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</si>
  <si>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</si>
  <si>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</si>
  <si>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</si>
  <si>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</si>
  <si>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</si>
  <si>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</si>
  <si>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</si>
  <si>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</si>
  <si>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</si>
  <si>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</si>
  <si>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</si>
  <si>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</si>
  <si>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</si>
  <si>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</si>
  <si>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</si>
  <si>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</si>
  <si>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</si>
  <si>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</si>
  <si>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</si>
  <si>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</si>
  <si>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</si>
  <si>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</si>
  <si>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</si>
  <si>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</si>
  <si>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</si>
  <si>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</si>
  <si>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</si>
  <si>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</si>
  <si>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</si>
  <si>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</si>
  <si>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</si>
  <si>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</si>
  <si>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</si>
  <si>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</si>
  <si>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</si>
  <si>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</si>
  <si>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</si>
  <si>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</si>
  <si>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</si>
  <si>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</si>
  <si>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</si>
  <si>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</si>
  <si>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</si>
  <si>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</si>
  <si>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</si>
  <si>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</si>
  <si>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</si>
  <si>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</si>
  <si>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</si>
  <si>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</si>
  <si>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</si>
  <si>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</si>
  <si>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</si>
  <si>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</si>
  <si>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</si>
  <si>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</si>
  <si>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</si>
  <si>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</si>
  <si>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</si>
  <si>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代扣教育局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</si>
  <si>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</si>
  <si>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</si>
  <si>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</si>
  <si>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</si>
  <si>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</si>
  <si>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</si>
  <si>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</si>
  <si>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</si>
  <si>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</si>
  <si>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</si>
  <si>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</si>
  <si>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</si>
  <si>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</si>
  <si>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</si>
  <si>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</si>
  <si>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</si>
  <si>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</si>
  <si>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</si>
  <si>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</si>
  <si>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</si>
  <si>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</si>
  <si>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</si>
  <si>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</si>
  <si>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</si>
  <si>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</si>
  <si>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</si>
  <si>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</si>
  <si>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</si>
  <si>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</si>
  <si>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</si>
  <si>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</si>
  <si>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</si>
  <si>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</si>
  <si>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</si>
  <si>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</si>
  <si>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</si>
  <si>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</si>
  <si>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</si>
  <si>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</si>
  <si>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</si>
  <si>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</si>
  <si>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</si>
  <si>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</si>
  <si>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</si>
  <si>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</si>
  <si>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</si>
  <si>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</si>
  <si>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</si>
  <si>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</si>
  <si>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</si>
  <si>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</si>
  <si>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</si>
  <si>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</si>
  <si>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</si>
  <si>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</si>
  <si>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</si>
  <si>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</si>
  <si>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</si>
  <si>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</si>
  <si>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</si>
  <si>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</si>
  <si>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</si>
  <si>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</si>
  <si>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</si>
  <si>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</si>
  <si>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</si>
  <si>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</si>
  <si>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</si>
  <si>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</si>
  <si>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</si>
  <si>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</si>
  <si>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</si>
  <si>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</si>
  <si>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</si>
  <si>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</si>
  <si>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</si>
  <si>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</si>
  <si>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</si>
  <si>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</si>
  <si>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</si>
  <si>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</si>
  <si>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</si>
  <si>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</si>
  <si>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</si>
  <si>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</si>
  <si>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</si>
  <si>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</si>
  <si>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信息化项目</t>
    <phoneticPr fontId="1" type="noConversion"/>
  </si>
  <si>
    <t>2021年闵行教育信息化项目预算申报汇总明细（镇管项目）</t>
  </si>
  <si>
    <t>项目内容</t>
  </si>
  <si>
    <t>项目明细</t>
  </si>
  <si>
    <t>规格型号或数量单位</t>
  </si>
  <si>
    <t>数量</t>
  </si>
  <si>
    <t>单价</t>
  </si>
  <si>
    <t>金额</t>
  </si>
  <si>
    <t>项</t>
  </si>
  <si>
    <t>华东师范大学闵行永德实验幼儿园校园网络改造</t>
  </si>
  <si>
    <t>吴泾小计</t>
  </si>
  <si>
    <t>2021年镇管单位教育费附加经费预算（学前科）</t>
  </si>
  <si>
    <t>学校</t>
  </si>
  <si>
    <t>特色课程建设</t>
  </si>
  <si>
    <t>基于园本阅读特色课程下
校园文化环境创设的研究</t>
  </si>
  <si>
    <t>课程的研发、课件的研发，培训、
指导费、环境布置费</t>
  </si>
  <si>
    <t>幼儿成长</t>
  </si>
  <si>
    <t>以科创启蒙阅读为载体，
促进幼儿全面发展的实践研究</t>
  </si>
  <si>
    <t>课题研究、科创培训、定制设备、
环境创设，幼儿发展评估</t>
  </si>
  <si>
    <t>教育保育</t>
  </si>
  <si>
    <t>保育工作</t>
  </si>
  <si>
    <t>美食之旅系列活动探究实践</t>
  </si>
  <si>
    <t>课程建设</t>
  </si>
  <si>
    <t>KDL运动游戏课程的实践研究</t>
  </si>
  <si>
    <t>闵行区吴泾镇教育委员会</t>
  </si>
  <si>
    <t>儿童学“四史”主题实践活动</t>
  </si>
  <si>
    <t>“四史”主题实践场馆体验配送</t>
  </si>
  <si>
    <t>吴泾镇学前研训基地工作开展</t>
  </si>
  <si>
    <t>1、专家指导
2、研训活动场地布置
3、成果印制、发表及宣传</t>
  </si>
  <si>
    <t>科学启迪智慧办园特色课程扶持</t>
  </si>
  <si>
    <t>1、科学启迪智慧课题研究经费及成果印制 
2、交流活动及宣传费</t>
  </si>
  <si>
    <t>吴泾镇小计</t>
  </si>
  <si>
    <t>2021年教育费附加专项预算（普教一科）</t>
  </si>
  <si>
    <t>预算单位</t>
  </si>
  <si>
    <t>学校少年宫</t>
  </si>
  <si>
    <t>运营管理补贴费</t>
  </si>
  <si>
    <t>区级艺术</t>
  </si>
  <si>
    <t>2021年篮球进校园项目</t>
  </si>
  <si>
    <t>课程培训费</t>
  </si>
  <si>
    <t>区级科技</t>
  </si>
  <si>
    <t>教学课时费、专家指导费、学生活动与实践等</t>
  </si>
  <si>
    <t>闵行区景东小学</t>
  </si>
  <si>
    <t>戏剧传承与发展（昆曲）</t>
  </si>
  <si>
    <t>闵行区永德小学</t>
  </si>
  <si>
    <t>戏剧传承与发展（京剧）</t>
  </si>
  <si>
    <t>非遗教学课时费、专家指导费、社团活动</t>
  </si>
  <si>
    <t>闵行区教育学院附属友爱实验中学</t>
  </si>
  <si>
    <t>青少年创意素养课程</t>
  </si>
  <si>
    <t>无人机教学与实践活动</t>
  </si>
  <si>
    <t>非遗文化传承</t>
  </si>
  <si>
    <t>陶笛教学、耗材、专家指导、社团活动</t>
  </si>
  <si>
    <t>区域学“四史”系列主题实践活动</t>
  </si>
  <si>
    <t>青少年科技主题实践教育活动</t>
  </si>
  <si>
    <t xml:space="preserve">区域特色科技实践课程 </t>
  </si>
  <si>
    <t>航海科技项目</t>
  </si>
  <si>
    <t>2021年镇级教育费附加专项预算（普教二科）</t>
  </si>
  <si>
    <t>学区化集团化建设</t>
  </si>
  <si>
    <t>教育均衡发展－优质资源引进（中小学）</t>
  </si>
  <si>
    <t xml:space="preserve">华东师大为永德路系列学校提供咨询服务 </t>
  </si>
  <si>
    <t xml:space="preserve">与华东师大合作办学经费（按协议） </t>
  </si>
  <si>
    <t>吴泾镇骨干教师专业项目发展扶持</t>
  </si>
  <si>
    <t>1、骨干教师专业提升课程（100000元） 2、骨干教师成果交流展示 （100000元）</t>
  </si>
  <si>
    <t>吴泾镇学区化中小学教学内涵提升</t>
  </si>
  <si>
    <t xml:space="preserve">吴泾镇学区化中小学教学内涵提升 学校教学内涵项目扶持（20000元／所，15所共计300000元） </t>
  </si>
  <si>
    <t>吴泾镇中小幼办学特色辐射项目</t>
  </si>
  <si>
    <t>学校办学特色项目扶持（20000元／所，15所共计300000元）</t>
  </si>
  <si>
    <t>学区办工作推进和展示项目</t>
  </si>
  <si>
    <t>1、学区办推进工作经费（100000元） 2、学区化工作展示经费（100000元）</t>
  </si>
  <si>
    <t>2021年镇管单位教育费附加预算（考试中心）</t>
  </si>
  <si>
    <t>学段</t>
  </si>
  <si>
    <t>义务</t>
  </si>
  <si>
    <t>标准化考场重大考试支持服务费</t>
  </si>
  <si>
    <t xml:space="preserve">标准化考场重大考试支持服务费 </t>
  </si>
  <si>
    <t>巡考、信号屏蔽、考生身份验证系统日常维护及考试期间的技术支持及服务费</t>
  </si>
  <si>
    <t>友爱实验中学</t>
  </si>
  <si>
    <t>2021年镇管单位教育费附加预算（教育学院）</t>
  </si>
  <si>
    <t>镇级金额</t>
  </si>
  <si>
    <t>骨干教师培养基地</t>
  </si>
  <si>
    <t>区家庭健康教育分中心</t>
  </si>
  <si>
    <t>友爱实中</t>
  </si>
  <si>
    <t>有协议</t>
    <phoneticPr fontId="1" type="noConversion"/>
  </si>
  <si>
    <t>学校全称</t>
  </si>
  <si>
    <t>地址</t>
  </si>
  <si>
    <t>建筑物名称</t>
  </si>
  <si>
    <t>校舍维修内容</t>
  </si>
  <si>
    <t>工程量</t>
  </si>
  <si>
    <t>单价（元）</t>
  </si>
  <si>
    <t>合价（元）</t>
  </si>
  <si>
    <t>间</t>
  </si>
  <si>
    <t>建安费合计</t>
  </si>
  <si>
    <t>合计</t>
    <phoneticPr fontId="2" type="noConversion"/>
  </si>
  <si>
    <t>铲除面层及垃圾外运</t>
  </si>
  <si>
    <t>2021年吴泾镇校舍维修项目预算细化表</t>
    <phoneticPr fontId="1" type="noConversion"/>
  </si>
  <si>
    <t> ㎡</t>
  </si>
  <si>
    <t>景东路851号</t>
  </si>
  <si>
    <t>厨房操作间</t>
  </si>
  <si>
    <t>吊顶</t>
  </si>
  <si>
    <t>多功能室外</t>
  </si>
  <si>
    <t>阳台防水</t>
  </si>
  <si>
    <t>保育操作间</t>
  </si>
  <si>
    <t>水电管道重排瓷砖地砖排风设备</t>
  </si>
  <si>
    <t>尚义路385号</t>
  </si>
  <si>
    <t>城市建造馆</t>
  </si>
  <si>
    <t>造型吊顶</t>
  </si>
  <si>
    <t>灯光</t>
  </si>
  <si>
    <t>地台</t>
  </si>
  <si>
    <t>墙面粉刷</t>
  </si>
  <si>
    <t>墙面造型</t>
  </si>
  <si>
    <t xml:space="preserve">城市奇妙屋 </t>
  </si>
  <si>
    <t>区域隔断</t>
  </si>
  <si>
    <t>艺术创想室</t>
  </si>
  <si>
    <t>几何艺术吊框</t>
  </si>
  <si>
    <t>墙面艺术造型</t>
  </si>
  <si>
    <t>艺术隔断</t>
  </si>
  <si>
    <t>艺术创想长廊吊顶</t>
  </si>
  <si>
    <t>艺术创想长廊灯光</t>
  </si>
  <si>
    <t>艺术创想长廊墙面造型</t>
  </si>
  <si>
    <t>总计</t>
  </si>
  <si>
    <t>序号</t>
    <phoneticPr fontId="1" type="noConversion"/>
  </si>
  <si>
    <t>2020年镇管专项空气检测增加费用</t>
    <phoneticPr fontId="1" type="noConversion"/>
  </si>
  <si>
    <t>镇属</t>
    <phoneticPr fontId="1" type="noConversion"/>
  </si>
  <si>
    <t>学校名称</t>
    <phoneticPr fontId="1" type="noConversion"/>
  </si>
  <si>
    <t>学校地址</t>
    <phoneticPr fontId="1" type="noConversion"/>
  </si>
  <si>
    <t>增加费用</t>
  </si>
  <si>
    <t>华师大闵行永德路实验小学</t>
    <phoneticPr fontId="1" type="noConversion"/>
  </si>
  <si>
    <t>永德路1160号</t>
  </si>
  <si>
    <t>闵行区教育学院附属友爱中学</t>
    <phoneticPr fontId="1" type="noConversion"/>
  </si>
  <si>
    <t>剑川路408号</t>
  </si>
  <si>
    <t>民办塘湾小学（分校区）</t>
    <phoneticPr fontId="1" type="noConversion"/>
  </si>
  <si>
    <t>龙吴路5530号43弄</t>
  </si>
  <si>
    <t xml:space="preserve">1、“四史”主题评选活动（20000元） 2、主题探访活动（20000元） </t>
  </si>
  <si>
    <t>爱祖国爱家乡系列教育</t>
  </si>
  <si>
    <t>环保生态宣传、剧目创编、舞台道具、校园巡演、学生用品、专家指导等</t>
  </si>
  <si>
    <t>课程设计与实施、专家指导、教学材料等</t>
  </si>
  <si>
    <t>2020年镇管学校校舍修缮专项投资计划尾款</t>
    <phoneticPr fontId="1" type="noConversion"/>
  </si>
  <si>
    <t>镇</t>
  </si>
  <si>
    <t>开办年份</t>
  </si>
  <si>
    <t>学校总务主任姓名/手机</t>
  </si>
  <si>
    <t>学校属性（幼儿园/小学/中学/九年一贯）</t>
  </si>
  <si>
    <t>维修类型</t>
  </si>
  <si>
    <t>合同价（元）</t>
    <phoneticPr fontId="1" type="noConversion"/>
  </si>
  <si>
    <t>审定价（元）</t>
    <phoneticPr fontId="1" type="noConversion"/>
  </si>
  <si>
    <t>补2020年尾款（元）</t>
    <phoneticPr fontId="1" type="noConversion"/>
  </si>
  <si>
    <t>小学</t>
  </si>
  <si>
    <t>9.5折下达</t>
    <phoneticPr fontId="1" type="noConversion"/>
  </si>
  <si>
    <t>二类费用(按10%计）</t>
    <phoneticPr fontId="1" type="noConversion"/>
  </si>
  <si>
    <t>不可预见费(按5%计）</t>
    <phoneticPr fontId="1" type="noConversion"/>
  </si>
  <si>
    <t>拆除原有屋面防水及垃圾外运</t>
    <phoneticPr fontId="1" type="noConversion"/>
  </si>
  <si>
    <t>场地检测费</t>
    <phoneticPr fontId="1" type="noConversion"/>
  </si>
  <si>
    <t>项</t>
    <phoneticPr fontId="1" type="noConversion"/>
  </si>
  <si>
    <t>民办塘湾小学（南校区）</t>
    <phoneticPr fontId="1" type="noConversion"/>
  </si>
  <si>
    <t>龙吴路5530弄43号</t>
    <phoneticPr fontId="1" type="noConversion"/>
  </si>
  <si>
    <t>南北教学楼</t>
    <phoneticPr fontId="1" type="noConversion"/>
  </si>
  <si>
    <t>走廊应急指示灯</t>
    <phoneticPr fontId="1" type="noConversion"/>
  </si>
  <si>
    <t>项</t>
    <phoneticPr fontId="2" type="noConversion"/>
  </si>
  <si>
    <t>屋面修漏</t>
    <phoneticPr fontId="1" type="noConversion"/>
  </si>
  <si>
    <t>㎡</t>
    <phoneticPr fontId="2" type="noConversion"/>
  </si>
  <si>
    <t>室外场地</t>
    <phoneticPr fontId="2" type="noConversion"/>
  </si>
  <si>
    <t>原场地混凝土修补</t>
    <phoneticPr fontId="2" type="noConversion"/>
  </si>
  <si>
    <t>合计</t>
    <phoneticPr fontId="1" type="noConversion"/>
  </si>
  <si>
    <t>吴泾三幼</t>
    <phoneticPr fontId="1" type="noConversion"/>
  </si>
  <si>
    <t>塑胶场地</t>
    <phoneticPr fontId="1" type="noConversion"/>
  </si>
  <si>
    <t>15厚EPDM塑胶场地</t>
    <phoneticPr fontId="2" type="noConversion"/>
  </si>
  <si>
    <t>华东师范大学闵行永德实验幼儿园（总园）</t>
    <phoneticPr fontId="1" type="noConversion"/>
  </si>
  <si>
    <t>EPDM塑胶运动场地</t>
    <phoneticPr fontId="1" type="noConversion"/>
  </si>
  <si>
    <t>15厚EPDM运动场地（西）</t>
    <phoneticPr fontId="1" type="noConversion"/>
  </si>
  <si>
    <t>15厚EPDM运动场地（中）</t>
    <phoneticPr fontId="1" type="noConversion"/>
  </si>
  <si>
    <t>外墙面修缮</t>
    <phoneticPr fontId="1" type="noConversion"/>
  </si>
  <si>
    <t>外墙面涂料</t>
    <phoneticPr fontId="1" type="noConversion"/>
  </si>
  <si>
    <t>华东师范大学闵行永德实验幼儿园（尚德园）</t>
    <phoneticPr fontId="1" type="noConversion"/>
  </si>
  <si>
    <t>曹家塘路180号</t>
    <phoneticPr fontId="1" type="noConversion"/>
  </si>
  <si>
    <t>地面PVC</t>
    <phoneticPr fontId="1" type="noConversion"/>
  </si>
  <si>
    <t>吴泾</t>
    <phoneticPr fontId="2" type="noConversion"/>
  </si>
  <si>
    <t>沈臣/13795409685</t>
    <phoneticPr fontId="2" type="noConversion"/>
  </si>
  <si>
    <t>上海市闵行区永德路1160号</t>
    <phoneticPr fontId="2" type="noConversion"/>
  </si>
  <si>
    <t>二次装修</t>
    <phoneticPr fontId="2" type="noConversion"/>
  </si>
  <si>
    <t>备注2</t>
    <phoneticPr fontId="1" type="noConversion"/>
  </si>
  <si>
    <t>2021年教育统筹经费第二次分配明细表</t>
    <phoneticPr fontId="1" type="noConversion"/>
  </si>
  <si>
    <t>单位：元</t>
    <phoneticPr fontId="2" type="noConversion"/>
  </si>
  <si>
    <t>序号</t>
    <phoneticPr fontId="2" type="noConversion"/>
  </si>
  <si>
    <t>项目</t>
    <phoneticPr fontId="2" type="noConversion"/>
  </si>
  <si>
    <t>实际下达乡镇（工业区）</t>
    <phoneticPr fontId="1" type="noConversion"/>
  </si>
  <si>
    <t>校舍维修</t>
  </si>
  <si>
    <t>幼儿教育教学</t>
  </si>
  <si>
    <t>科艺体德专项</t>
  </si>
  <si>
    <t>中小学教育教学</t>
  </si>
  <si>
    <t>培训专项</t>
  </si>
  <si>
    <t>吴泾镇：</t>
    <phoneticPr fontId="2" type="noConversion"/>
  </si>
  <si>
    <t>二次分配合计</t>
    <phoneticPr fontId="1" type="noConversion"/>
  </si>
  <si>
    <t>标准化考场服务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</si>
</sst>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0_);[Red]\(0\)"/>
  </numFmts>
  <fonts count="10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4"/>
      <name val="宋体"/>
      <family val="3"/>
      <charset val="134"/>
      <scheme val="major"/>
    </font>
    <font>
      <sz val="14"/>
      <name val="Arial"/>
      <family val="2"/>
    </font>
    <font>
      <sz val="10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sz val="18"/>
      <name val="宋体"/>
      <family val="3"/>
      <charset val="134"/>
      <scheme val="major"/>
    </font>
    <font>
      <sz val="9"/>
      <color theme="1"/>
      <name val="宋体"/>
      <family val="3"/>
      <charset val="134"/>
      <scheme val="major"/>
    </font>
    <font>
      <b/>
      <sz val="16"/>
      <name val="仿宋"/>
      <family val="3"/>
      <charset val="134"/>
    </font>
    <font>
      <sz val="9"/>
      <name val="仿宋"/>
      <family val="3"/>
      <charset val="134"/>
    </font>
    <font>
      <b/>
      <sz val="16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20"/>
      <name val="黑体"/>
      <family val="3"/>
      <charset val="134"/>
    </font>
    <font>
      <b/>
      <sz val="18"/>
      <color theme="1"/>
      <name val="宋体"/>
      <family val="3"/>
      <charset val="134"/>
    </font>
    <font>
      <sz val="12"/>
      <name val="仿宋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</fonts>
  <fills count="6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9220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>
      <alignment vertical="center"/>
    </xf>
    <xf numFmtId="182" fontId="48" fillId="0" borderId="21">
      <alignment vertical="center"/>
    </xf>
    <xf numFmtId="182" fontId="48" fillId="0" borderId="21">
      <alignment vertical="center"/>
    </xf>
    <xf numFmtId="182" fontId="48" fillId="0" borderId="21">
      <alignment vertical="center"/>
    </xf>
    <xf numFmtId="182" fontId="48" fillId="0" borderId="21">
      <alignment vertical="center"/>
    </xf>
    <xf numFmtId="182" fontId="48" fillId="0" borderId="21">
      <alignment vertical="center"/>
    </xf>
    <xf numFmtId="182" fontId="48" fillId="0" borderId="21">
      <alignment vertical="center"/>
    </xf>
    <xf numFmtId="182" fontId="48" fillId="0" borderId="21">
      <alignment vertical="center"/>
    </xf>
    <xf numFmtId="182" fontId="48" fillId="0" borderId="21">
      <alignment vertical="center"/>
    </xf>
    <xf numFmtId="182" fontId="48" fillId="0" borderId="21">
      <alignment vertical="center"/>
    </xf>
    <xf numFmtId="182" fontId="48" fillId="0" borderId="21">
      <alignment vertical="center"/>
    </xf>
    <xf numFmtId="182" fontId="48" fillId="0" borderId="21">
      <alignment vertical="center"/>
    </xf>
    <xf numFmtId="182" fontId="48" fillId="0" borderId="21">
      <alignment vertical="center"/>
    </xf>
    <xf numFmtId="182" fontId="48" fillId="0" borderId="21">
      <alignment vertical="center"/>
    </xf>
    <xf numFmtId="182" fontId="48" fillId="0" borderId="21">
      <alignment vertical="center"/>
    </xf>
    <xf numFmtId="182" fontId="48" fillId="0" borderId="21">
      <alignment vertical="center"/>
    </xf>
    <xf numFmtId="182" fontId="48" fillId="0" borderId="21">
      <alignment vertical="center"/>
    </xf>
    <xf numFmtId="182" fontId="48" fillId="0" borderId="21">
      <alignment vertical="center"/>
    </xf>
    <xf numFmtId="182" fontId="48" fillId="0" borderId="21">
      <alignment vertical="center"/>
    </xf>
    <xf numFmtId="182" fontId="48" fillId="0" borderId="21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>
      <alignment vertical="center"/>
    </xf>
    <xf numFmtId="182" fontId="45" fillId="0" borderId="22">
      <alignment vertical="center"/>
    </xf>
    <xf numFmtId="182" fontId="45" fillId="0" borderId="22">
      <alignment vertical="center"/>
    </xf>
    <xf numFmtId="182" fontId="45" fillId="0" borderId="22">
      <alignment vertical="center"/>
    </xf>
    <xf numFmtId="182" fontId="45" fillId="0" borderId="22">
      <alignment vertical="center"/>
    </xf>
    <xf numFmtId="182" fontId="45" fillId="0" borderId="22">
      <alignment vertical="center"/>
    </xf>
    <xf numFmtId="182" fontId="45" fillId="0" borderId="22">
      <alignment vertical="center"/>
    </xf>
    <xf numFmtId="182" fontId="45" fillId="0" borderId="22">
      <alignment vertical="center"/>
    </xf>
    <xf numFmtId="182" fontId="45" fillId="0" borderId="22">
      <alignment vertical="center"/>
    </xf>
    <xf numFmtId="182" fontId="45" fillId="0" borderId="22">
      <alignment vertical="center"/>
    </xf>
    <xf numFmtId="182" fontId="45" fillId="0" borderId="22">
      <alignment vertical="center"/>
    </xf>
    <xf numFmtId="182" fontId="45" fillId="0" borderId="22">
      <alignment vertical="center"/>
    </xf>
    <xf numFmtId="182" fontId="45" fillId="0" borderId="22">
      <alignment vertical="center"/>
    </xf>
    <xf numFmtId="182" fontId="45" fillId="0" borderId="22">
      <alignment vertical="center"/>
    </xf>
    <xf numFmtId="182" fontId="45" fillId="0" borderId="22">
      <alignment vertical="center"/>
    </xf>
    <xf numFmtId="182" fontId="45" fillId="0" borderId="22">
      <alignment vertical="center"/>
    </xf>
    <xf numFmtId="182" fontId="45" fillId="0" borderId="22">
      <alignment vertical="center"/>
    </xf>
    <xf numFmtId="182" fontId="45" fillId="0" borderId="22">
      <alignment vertical="center"/>
    </xf>
    <xf numFmtId="182" fontId="45" fillId="0" borderId="22">
      <alignment vertical="center"/>
    </xf>
    <xf numFmtId="182" fontId="45" fillId="0" borderId="22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>
      <alignment vertical="center"/>
    </xf>
    <xf numFmtId="182" fontId="46" fillId="0" borderId="23">
      <alignment vertical="center"/>
    </xf>
    <xf numFmtId="182" fontId="46" fillId="0" borderId="23">
      <alignment vertical="center"/>
    </xf>
    <xf numFmtId="182" fontId="46" fillId="0" borderId="23">
      <alignment vertical="center"/>
    </xf>
    <xf numFmtId="182" fontId="46" fillId="0" borderId="23">
      <alignment vertical="center"/>
    </xf>
    <xf numFmtId="182" fontId="46" fillId="0" borderId="23">
      <alignment vertical="center"/>
    </xf>
    <xf numFmtId="182" fontId="46" fillId="0" borderId="23">
      <alignment vertical="center"/>
    </xf>
    <xf numFmtId="182" fontId="46" fillId="0" borderId="23">
      <alignment vertical="center"/>
    </xf>
    <xf numFmtId="182" fontId="46" fillId="0" borderId="23">
      <alignment vertical="center"/>
    </xf>
    <xf numFmtId="182" fontId="46" fillId="0" borderId="23">
      <alignment vertical="center"/>
    </xf>
    <xf numFmtId="182" fontId="46" fillId="0" borderId="23">
      <alignment vertical="center"/>
    </xf>
    <xf numFmtId="182" fontId="46" fillId="0" borderId="23">
      <alignment vertical="center"/>
    </xf>
    <xf numFmtId="182" fontId="46" fillId="0" borderId="23">
      <alignment vertical="center"/>
    </xf>
    <xf numFmtId="182" fontId="46" fillId="0" borderId="23">
      <alignment vertical="center"/>
    </xf>
    <xf numFmtId="182" fontId="46" fillId="0" borderId="23">
      <alignment vertical="center"/>
    </xf>
    <xf numFmtId="182" fontId="46" fillId="0" borderId="23">
      <alignment vertical="center"/>
    </xf>
    <xf numFmtId="182" fontId="46" fillId="0" borderId="23">
      <alignment vertical="center"/>
    </xf>
    <xf numFmtId="182" fontId="46" fillId="0" borderId="23">
      <alignment vertical="center"/>
    </xf>
    <xf numFmtId="182" fontId="46" fillId="0" borderId="23">
      <alignment vertical="center"/>
    </xf>
    <xf numFmtId="182" fontId="46" fillId="0" borderId="23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5" fillId="58" borderId="15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6" fillId="44" borderId="0" applyNumberFormat="0" applyBorder="0" applyAlignment="0" applyProtection="0">
      <alignment vertical="center"/>
    </xf>
    <xf numFmtId="182" fontId="40" fillId="0" borderId="24" applyNumberFormat="0" applyFill="0" applyAlignment="0" applyProtection="0">
      <alignment vertical="center"/>
    </xf>
    <xf numFmtId="182" fontId="57" fillId="9" borderId="25" applyNumberFormat="0" applyAlignment="0" applyProtection="0">
      <alignment vertical="center"/>
    </xf>
    <xf numFmtId="182" fontId="58" fillId="57" borderId="26" applyNumberFormat="0" applyAlignment="0" applyProtection="0">
      <alignment vertical="center"/>
    </xf>
    <xf numFmtId="182" fontId="59" fillId="0" borderId="0" applyNumberFormat="0" applyFill="0" applyBorder="0" applyAlignment="0" applyProtection="0">
      <alignment vertical="center"/>
    </xf>
    <xf numFmtId="182" fontId="53" fillId="0" borderId="0" applyNumberFormat="0" applyFill="0" applyBorder="0" applyAlignment="0" applyProtection="0">
      <alignment vertical="center"/>
    </xf>
    <xf numFmtId="182" fontId="60" fillId="0" borderId="27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1" fillId="63" borderId="0" applyNumberFormat="0" applyBorder="0" applyAlignment="0" applyProtection="0">
      <alignment vertical="center"/>
    </xf>
    <xf numFmtId="182" fontId="62" fillId="9" borderId="28" applyNumberFormat="0" applyAlignment="0" applyProtection="0">
      <alignment vertical="center"/>
    </xf>
    <xf numFmtId="182" fontId="63" fillId="47" borderId="25" applyNumberFormat="0" applyAlignment="0" applyProtection="0">
      <alignment vertical="center"/>
    </xf>
    <xf numFmtId="182" fontId="3" fillId="64" borderId="29" applyNumberFormat="0" applyFont="0" applyAlignment="0" applyProtection="0">
      <alignment vertical="center"/>
    </xf>
    <xf numFmtId="182" fontId="40" fillId="0" borderId="24" applyNumberFormat="0" applyFill="0" applyAlignment="0" applyProtection="0">
      <alignment vertical="center"/>
    </xf>
    <xf numFmtId="182" fontId="57" fillId="9" borderId="25" applyNumberFormat="0" applyAlignment="0" applyProtection="0">
      <alignment vertical="center"/>
    </xf>
    <xf numFmtId="182" fontId="62" fillId="9" borderId="28" applyNumberFormat="0" applyAlignment="0" applyProtection="0">
      <alignment vertical="center"/>
    </xf>
    <xf numFmtId="182" fontId="63" fillId="47" borderId="25" applyNumberFormat="0" applyAlignment="0" applyProtection="0">
      <alignment vertical="center"/>
    </xf>
    <xf numFmtId="182" fontId="3" fillId="64" borderId="29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5" fillId="0" borderId="12" applyNumberFormat="0" applyFill="0" applyAlignment="0" applyProtection="0">
      <alignment vertical="center"/>
    </xf>
    <xf numFmtId="182" fontId="65" fillId="0" borderId="12" applyNumberFormat="0" applyFill="0" applyAlignment="0" applyProtection="0">
      <alignment vertical="center"/>
    </xf>
    <xf numFmtId="182" fontId="65" fillId="0" borderId="12" applyNumberFormat="0" applyFill="0" applyAlignment="0" applyProtection="0">
      <alignment vertical="center"/>
    </xf>
    <xf numFmtId="182" fontId="65" fillId="0" borderId="12" applyNumberFormat="0" applyFill="0" applyAlignment="0" applyProtection="0">
      <alignment vertical="center"/>
    </xf>
    <xf numFmtId="182" fontId="65" fillId="0" borderId="12" applyNumberFormat="0" applyFill="0" applyAlignment="0" applyProtection="0">
      <alignment vertical="center"/>
    </xf>
    <xf numFmtId="182" fontId="65" fillId="0" borderId="12" applyNumberFormat="0" applyFill="0" applyAlignment="0" applyProtection="0">
      <alignment vertical="center"/>
    </xf>
    <xf numFmtId="182" fontId="66" fillId="0" borderId="13" applyNumberFormat="0" applyFill="0" applyAlignment="0" applyProtection="0">
      <alignment vertical="center"/>
    </xf>
    <xf numFmtId="182" fontId="66" fillId="0" borderId="13" applyNumberFormat="0" applyFill="0" applyAlignment="0" applyProtection="0">
      <alignment vertical="center"/>
    </xf>
    <xf numFmtId="182" fontId="66" fillId="0" borderId="13" applyNumberFormat="0" applyFill="0" applyAlignment="0" applyProtection="0">
      <alignment vertical="center"/>
    </xf>
    <xf numFmtId="182" fontId="66" fillId="0" borderId="13" applyNumberFormat="0" applyFill="0" applyAlignment="0" applyProtection="0">
      <alignment vertical="center"/>
    </xf>
    <xf numFmtId="182" fontId="66" fillId="0" borderId="13" applyNumberFormat="0" applyFill="0" applyAlignment="0" applyProtection="0">
      <alignment vertical="center"/>
    </xf>
    <xf numFmtId="182" fontId="66" fillId="0" borderId="13" applyNumberFormat="0" applyFill="0" applyAlignment="0" applyProtection="0">
      <alignment vertical="center"/>
    </xf>
    <xf numFmtId="182" fontId="67" fillId="0" borderId="14" applyNumberFormat="0" applyFill="0" applyAlignment="0" applyProtection="0">
      <alignment vertical="center"/>
    </xf>
    <xf numFmtId="182" fontId="67" fillId="0" borderId="14" applyNumberFormat="0" applyFill="0" applyAlignment="0" applyProtection="0">
      <alignment vertical="center"/>
    </xf>
    <xf numFmtId="182" fontId="67" fillId="0" borderId="14" applyNumberFormat="0" applyFill="0" applyAlignment="0" applyProtection="0">
      <alignment vertical="center"/>
    </xf>
    <xf numFmtId="182" fontId="67" fillId="0" borderId="14" applyNumberFormat="0" applyFill="0" applyAlignment="0" applyProtection="0">
      <alignment vertical="center"/>
    </xf>
    <xf numFmtId="182" fontId="67" fillId="0" borderId="14" applyNumberFormat="0" applyFill="0" applyAlignment="0" applyProtection="0">
      <alignment vertical="center"/>
    </xf>
    <xf numFmtId="182" fontId="67" fillId="0" borderId="14" applyNumberFormat="0" applyFill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8" fillId="0" borderId="0">
      <alignment vertical="center"/>
    </xf>
    <xf numFmtId="182" fontId="3" fillId="0" borderId="0"/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11" fillId="0" borderId="20" applyNumberFormat="0" applyFill="0" applyAlignment="0" applyProtection="0">
      <alignment vertical="center"/>
    </xf>
    <xf numFmtId="182" fontId="11" fillId="0" borderId="20" applyNumberFormat="0" applyFill="0" applyAlignment="0" applyProtection="0">
      <alignment vertical="center"/>
    </xf>
    <xf numFmtId="182" fontId="11" fillId="0" borderId="20" applyNumberFormat="0" applyFill="0" applyAlignment="0" applyProtection="0">
      <alignment vertical="center"/>
    </xf>
    <xf numFmtId="182" fontId="11" fillId="0" borderId="20" applyNumberFormat="0" applyFill="0" applyAlignment="0" applyProtection="0">
      <alignment vertical="center"/>
    </xf>
    <xf numFmtId="182" fontId="11" fillId="0" borderId="20" applyNumberFormat="0" applyFill="0" applyAlignment="0" applyProtection="0">
      <alignment vertical="center"/>
    </xf>
    <xf numFmtId="182" fontId="11" fillId="0" borderId="20" applyNumberFormat="0" applyFill="0" applyAlignment="0" applyProtection="0">
      <alignment vertical="center"/>
    </xf>
    <xf numFmtId="182" fontId="55" fillId="15" borderId="15" applyNumberFormat="0" applyAlignment="0" applyProtection="0">
      <alignment vertical="center"/>
    </xf>
    <xf numFmtId="182" fontId="55" fillId="15" borderId="15" applyNumberFormat="0" applyAlignment="0" applyProtection="0">
      <alignment vertical="center"/>
    </xf>
    <xf numFmtId="182" fontId="55" fillId="15" borderId="15" applyNumberFormat="0" applyAlignment="0" applyProtection="0">
      <alignment vertical="center"/>
    </xf>
    <xf numFmtId="182" fontId="55" fillId="15" borderId="15" applyNumberFormat="0" applyAlignment="0" applyProtection="0">
      <alignment vertical="center"/>
    </xf>
    <xf numFmtId="182" fontId="55" fillId="15" borderId="15" applyNumberFormat="0" applyAlignment="0" applyProtection="0">
      <alignment vertical="center"/>
    </xf>
    <xf numFmtId="182" fontId="55" fillId="15" borderId="15" applyNumberFormat="0" applyAlignment="0" applyProtection="0">
      <alignment vertical="center"/>
    </xf>
    <xf numFmtId="182" fontId="71" fillId="16" borderId="18" applyNumberFormat="0" applyAlignment="0" applyProtection="0">
      <alignment vertical="center"/>
    </xf>
    <xf numFmtId="182" fontId="71" fillId="16" borderId="18" applyNumberFormat="0" applyAlignment="0" applyProtection="0">
      <alignment vertical="center"/>
    </xf>
    <xf numFmtId="182" fontId="71" fillId="16" borderId="18" applyNumberFormat="0" applyAlignment="0" applyProtection="0">
      <alignment vertical="center"/>
    </xf>
    <xf numFmtId="182" fontId="71" fillId="16" borderId="18" applyNumberFormat="0" applyAlignment="0" applyProtection="0">
      <alignment vertical="center"/>
    </xf>
    <xf numFmtId="182" fontId="71" fillId="16" borderId="18" applyNumberFormat="0" applyAlignment="0" applyProtection="0">
      <alignment vertical="center"/>
    </xf>
    <xf numFmtId="182" fontId="71" fillId="16" borderId="18" applyNumberFormat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4" fillId="0" borderId="17" applyNumberFormat="0" applyFill="0" applyAlignment="0" applyProtection="0">
      <alignment vertical="center"/>
    </xf>
    <xf numFmtId="182" fontId="74" fillId="0" borderId="17" applyNumberFormat="0" applyFill="0" applyAlignment="0" applyProtection="0">
      <alignment vertical="center"/>
    </xf>
    <xf numFmtId="182" fontId="74" fillId="0" borderId="17" applyNumberFormat="0" applyFill="0" applyAlignment="0" applyProtection="0">
      <alignment vertical="center"/>
    </xf>
    <xf numFmtId="182" fontId="74" fillId="0" borderId="17" applyNumberFormat="0" applyFill="0" applyAlignment="0" applyProtection="0">
      <alignment vertical="center"/>
    </xf>
    <xf numFmtId="182" fontId="74" fillId="0" borderId="17" applyNumberFormat="0" applyFill="0" applyAlignment="0" applyProtection="0">
      <alignment vertical="center"/>
    </xf>
    <xf numFmtId="182" fontId="74" fillId="0" borderId="17" applyNumberFormat="0" applyFill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6" fillId="15" borderId="16" applyNumberFormat="0" applyAlignment="0" applyProtection="0">
      <alignment vertical="center"/>
    </xf>
    <xf numFmtId="182" fontId="76" fillId="15" borderId="16" applyNumberFormat="0" applyAlignment="0" applyProtection="0">
      <alignment vertical="center"/>
    </xf>
    <xf numFmtId="182" fontId="76" fillId="15" borderId="16" applyNumberFormat="0" applyAlignment="0" applyProtection="0">
      <alignment vertical="center"/>
    </xf>
    <xf numFmtId="182" fontId="76" fillId="15" borderId="16" applyNumberFormat="0" applyAlignment="0" applyProtection="0">
      <alignment vertical="center"/>
    </xf>
    <xf numFmtId="182" fontId="76" fillId="15" borderId="16" applyNumberFormat="0" applyAlignment="0" applyProtection="0">
      <alignment vertical="center"/>
    </xf>
    <xf numFmtId="182" fontId="76" fillId="15" borderId="16" applyNumberFormat="0" applyAlignment="0" applyProtection="0">
      <alignment vertical="center"/>
    </xf>
    <xf numFmtId="182" fontId="77" fillId="14" borderId="15" applyNumberFormat="0" applyAlignment="0" applyProtection="0">
      <alignment vertical="center"/>
    </xf>
    <xf numFmtId="182" fontId="77" fillId="14" borderId="15" applyNumberFormat="0" applyAlignment="0" applyProtection="0">
      <alignment vertical="center"/>
    </xf>
    <xf numFmtId="182" fontId="77" fillId="14" borderId="15" applyNumberFormat="0" applyAlignment="0" applyProtection="0">
      <alignment vertical="center"/>
    </xf>
    <xf numFmtId="182" fontId="77" fillId="14" borderId="15" applyNumberFormat="0" applyAlignment="0" applyProtection="0">
      <alignment vertical="center"/>
    </xf>
    <xf numFmtId="182" fontId="77" fillId="14" borderId="15" applyNumberFormat="0" applyAlignment="0" applyProtection="0">
      <alignment vertical="center"/>
    </xf>
    <xf numFmtId="182" fontId="77" fillId="14" borderId="15" applyNumberFormat="0" applyAlignment="0" applyProtection="0">
      <alignment vertical="center"/>
    </xf>
    <xf numFmtId="182" fontId="8" fillId="17" borderId="19" applyNumberFormat="0" applyFont="0" applyAlignment="0" applyProtection="0">
      <alignment vertical="center"/>
    </xf>
    <xf numFmtId="182" fontId="8" fillId="17" borderId="19" applyNumberFormat="0" applyFont="0" applyAlignment="0" applyProtection="0">
      <alignment vertical="center"/>
    </xf>
    <xf numFmtId="182" fontId="8" fillId="17" borderId="19" applyNumberFormat="0" applyFont="0" applyAlignment="0" applyProtection="0">
      <alignment vertical="center"/>
    </xf>
    <xf numFmtId="182" fontId="8" fillId="17" borderId="19" applyNumberFormat="0" applyFont="0" applyAlignment="0" applyProtection="0">
      <alignment vertical="center"/>
    </xf>
    <xf numFmtId="182" fontId="8" fillId="17" borderId="19" applyNumberFormat="0" applyFont="0" applyAlignment="0" applyProtection="0">
      <alignment vertical="center"/>
    </xf>
    <xf numFmtId="182" fontId="8" fillId="17" borderId="19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80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1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21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66" borderId="0" applyNumberFormat="0" applyBorder="0" applyAlignment="0" applyProtection="0">
      <alignment vertical="center"/>
    </xf>
    <xf numFmtId="182" fontId="40" fillId="0" borderId="24" applyNumberFormat="0" applyFill="0" applyAlignment="0" applyProtection="0">
      <alignment vertical="center"/>
    </xf>
    <xf numFmtId="182" fontId="57" fillId="9" borderId="25" applyNumberFormat="0" applyAlignment="0" applyProtection="0">
      <alignment vertical="center"/>
    </xf>
    <xf numFmtId="182" fontId="58" fillId="57" borderId="26" applyNumberFormat="0" applyAlignment="0" applyProtection="0">
      <alignment vertical="center"/>
    </xf>
    <xf numFmtId="182" fontId="59" fillId="0" borderId="0" applyNumberFormat="0" applyFill="0" applyBorder="0" applyAlignment="0" applyProtection="0">
      <alignment vertical="center"/>
    </xf>
    <xf numFmtId="182" fontId="53" fillId="0" borderId="0" applyNumberFormat="0" applyFill="0" applyBorder="0" applyAlignment="0" applyProtection="0">
      <alignment vertical="center"/>
    </xf>
    <xf numFmtId="182" fontId="60" fillId="0" borderId="27" applyNumberFormat="0" applyFill="0" applyAlignment="0" applyProtection="0">
      <alignment vertical="center"/>
    </xf>
    <xf numFmtId="182" fontId="62" fillId="9" borderId="28" applyNumberFormat="0" applyAlignment="0" applyProtection="0">
      <alignment vertical="center"/>
    </xf>
    <xf numFmtId="182" fontId="63" fillId="47" borderId="25" applyNumberFormat="0" applyAlignment="0" applyProtection="0">
      <alignment vertical="center"/>
    </xf>
    <xf numFmtId="182" fontId="3" fillId="64" borderId="29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4" applyNumberFormat="0" applyFill="0" applyAlignment="0" applyProtection="0">
      <alignment vertical="center"/>
    </xf>
    <xf numFmtId="182" fontId="57" fillId="9" borderId="25" applyNumberFormat="0" applyAlignment="0" applyProtection="0">
      <alignment vertical="center"/>
    </xf>
    <xf numFmtId="182" fontId="62" fillId="9" borderId="28" applyNumberFormat="0" applyAlignment="0" applyProtection="0">
      <alignment vertical="center"/>
    </xf>
    <xf numFmtId="182" fontId="63" fillId="47" borderId="25" applyNumberFormat="0" applyAlignment="0" applyProtection="0">
      <alignment vertical="center"/>
    </xf>
    <xf numFmtId="182" fontId="3" fillId="64" borderId="29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4" applyNumberFormat="0" applyFill="0" applyAlignment="0" applyProtection="0">
      <alignment vertical="center"/>
    </xf>
    <xf numFmtId="182" fontId="57" fillId="9" borderId="25" applyNumberFormat="0" applyAlignment="0" applyProtection="0">
      <alignment vertical="center"/>
    </xf>
    <xf numFmtId="182" fontId="62" fillId="9" borderId="28" applyNumberFormat="0" applyAlignment="0" applyProtection="0">
      <alignment vertical="center"/>
    </xf>
    <xf numFmtId="182" fontId="63" fillId="47" borderId="25" applyNumberFormat="0" applyAlignment="0" applyProtection="0">
      <alignment vertical="center"/>
    </xf>
    <xf numFmtId="182" fontId="3" fillId="64" borderId="29" applyNumberFormat="0" applyFont="0" applyAlignment="0" applyProtection="0">
      <alignment vertical="center"/>
    </xf>
    <xf numFmtId="182" fontId="40" fillId="0" borderId="24" applyNumberFormat="0" applyFill="0" applyAlignment="0" applyProtection="0">
      <alignment vertical="center"/>
    </xf>
    <xf numFmtId="182" fontId="57" fillId="9" borderId="25" applyNumberFormat="0" applyAlignment="0" applyProtection="0">
      <alignment vertical="center"/>
    </xf>
    <xf numFmtId="182" fontId="62" fillId="9" borderId="28" applyNumberFormat="0" applyAlignment="0" applyProtection="0">
      <alignment vertical="center"/>
    </xf>
    <xf numFmtId="182" fontId="63" fillId="47" borderId="25" applyNumberFormat="0" applyAlignment="0" applyProtection="0">
      <alignment vertical="center"/>
    </xf>
    <xf numFmtId="182" fontId="3" fillId="64" borderId="29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4" fillId="0" borderId="0"/>
    <xf numFmtId="182" fontId="48" fillId="0" borderId="21" applyNumberFormat="0" applyFill="0" applyAlignment="0" applyProtection="0">
      <alignment vertical="center"/>
    </xf>
    <xf numFmtId="182" fontId="45" fillId="0" borderId="22" applyNumberFormat="0" applyFill="0" applyAlignment="0" applyProtection="0">
      <alignment vertical="center"/>
    </xf>
    <xf numFmtId="182" fontId="46" fillId="0" borderId="23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40" fillId="0" borderId="24" applyNumberFormat="0" applyFill="0" applyAlignment="0" applyProtection="0">
      <alignment vertical="center"/>
    </xf>
    <xf numFmtId="182" fontId="57" fillId="9" borderId="25" applyNumberFormat="0" applyAlignment="0" applyProtection="0">
      <alignment vertical="center"/>
    </xf>
    <xf numFmtId="182" fontId="58" fillId="57" borderId="26" applyNumberFormat="0" applyAlignment="0" applyProtection="0">
      <alignment vertical="center"/>
    </xf>
    <xf numFmtId="182" fontId="59" fillId="0" borderId="0" applyNumberFormat="0" applyFill="0" applyBorder="0" applyAlignment="0" applyProtection="0">
      <alignment vertical="center"/>
    </xf>
    <xf numFmtId="182" fontId="53" fillId="0" borderId="0" applyNumberFormat="0" applyFill="0" applyBorder="0" applyAlignment="0" applyProtection="0">
      <alignment vertical="center"/>
    </xf>
    <xf numFmtId="182" fontId="60" fillId="0" borderId="27" applyNumberFormat="0" applyFill="0" applyAlignment="0" applyProtection="0">
      <alignment vertical="center"/>
    </xf>
    <xf numFmtId="182" fontId="61" fillId="63" borderId="0" applyNumberFormat="0" applyBorder="0" applyAlignment="0" applyProtection="0">
      <alignment vertical="center"/>
    </xf>
    <xf numFmtId="182" fontId="62" fillId="9" borderId="28" applyNumberFormat="0" applyAlignment="0" applyProtection="0">
      <alignment vertical="center"/>
    </xf>
    <xf numFmtId="182" fontId="63" fillId="47" borderId="25" applyNumberFormat="0" applyAlignment="0" applyProtection="0">
      <alignment vertical="center"/>
    </xf>
    <xf numFmtId="182" fontId="3" fillId="64" borderId="29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81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4" fillId="0" borderId="0"/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182" fontId="41" fillId="0" borderId="0" applyNumberFormat="0" applyFont="0" applyFill="0" applyBorder="0" applyAlignment="0" applyProtection="0"/>
    <xf numFmtId="182" fontId="98" fillId="0" borderId="0">
      <alignment vertical="center"/>
    </xf>
    <xf numFmtId="182" fontId="98" fillId="0" borderId="0">
      <alignment vertical="center"/>
    </xf>
    <xf numFmtId="182" fontId="41" fillId="0" borderId="0" applyNumberFormat="0" applyFont="0" applyFill="0" applyBorder="0" applyAlignment="0" applyProtection="0"/>
    <xf numFmtId="182" fontId="98" fillId="0" borderId="0">
      <alignment vertical="center"/>
    </xf>
    <xf numFmtId="182" fontId="98" fillId="0" borderId="0">
      <alignment vertical="center"/>
    </xf>
    <xf numFmtId="182" fontId="98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</cellStyleXfs>
  <cellXfs count="381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10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11" xfId="0" applyNumberFormat="1" applyFont="1" applyFill="1" applyBorder="1" applyAlignment="1" applyProtection="1">
      <alignment vertical="center"/>
      <protection locked="0"/>
    </xf>
    <xf numFmtId="182" fontId="15" fillId="5" borderId="11" xfId="0" applyFont="1" applyFill="1" applyBorder="1" applyAlignment="1" applyProtection="1">
      <alignment wrapText="1"/>
      <protection locked="0"/>
    </xf>
    <xf numFmtId="178" fontId="15" fillId="5" borderId="11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11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10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11" xfId="0" applyNumberFormat="1" applyFont="1" applyFill="1" applyBorder="1" applyAlignment="1" applyProtection="1">
      <alignment vertical="center"/>
      <protection locked="0"/>
    </xf>
    <xf numFmtId="182" fontId="2" fillId="5" borderId="11" xfId="0" applyFont="1" applyFill="1" applyBorder="1" applyAlignment="1" applyProtection="1">
      <alignment wrapText="1"/>
      <protection locked="0"/>
    </xf>
    <xf numFmtId="178" fontId="2" fillId="5" borderId="11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11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0" fillId="0" borderId="0" xfId="0" applyNumberFormat="1">
      <alignment vertical="center"/>
    </xf>
    <xf numFmtId="0" fontId="54" fillId="0" borderId="0" xfId="0" applyNumberFormat="1" applyFont="1">
      <alignment vertical="center"/>
    </xf>
    <xf numFmtId="0" fontId="54" fillId="0" borderId="1" xfId="19" applyNumberFormat="1" applyFont="1" applyFill="1" applyBorder="1" applyAlignment="1">
      <alignment horizontal="center" vertical="center"/>
    </xf>
    <xf numFmtId="0" fontId="96" fillId="0" borderId="9" xfId="920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202" applyNumberFormat="1" applyFont="1" applyFill="1" applyBorder="1" applyAlignment="1" applyProtection="1">
      <alignment horizontal="center" vertical="center" wrapText="1"/>
      <protection locked="0"/>
    </xf>
    <xf numFmtId="0" fontId="100" fillId="0" borderId="1" xfId="9202" applyNumberFormat="1" applyFont="1" applyFill="1" applyBorder="1" applyAlignment="1">
      <alignment horizontal="center" vertical="center" wrapText="1"/>
    </xf>
    <xf numFmtId="0" fontId="2" fillId="4" borderId="1" xfId="16" applyNumberFormat="1" applyFont="1" applyFill="1" applyBorder="1" applyAlignment="1" applyProtection="1">
      <alignment horizontal="center" vertical="center" wrapText="1"/>
    </xf>
    <xf numFmtId="0" fontId="54" fillId="3" borderId="1" xfId="19" applyNumberFormat="1" applyFont="1" applyFill="1" applyBorder="1" applyAlignment="1">
      <alignment horizontal="center" vertical="center"/>
    </xf>
    <xf numFmtId="0" fontId="2" fillId="3" borderId="1" xfId="9202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16" applyNumberFormat="1" applyFont="1" applyFill="1" applyBorder="1" applyAlignment="1" applyProtection="1">
      <alignment horizontal="center" vertical="center" wrapText="1"/>
    </xf>
    <xf numFmtId="0" fontId="96" fillId="3" borderId="9" xfId="9202" applyNumberFormat="1" applyFont="1" applyFill="1" applyBorder="1" applyAlignment="1" applyProtection="1">
      <alignment horizontal="center" vertical="center" wrapText="1"/>
      <protection locked="0"/>
    </xf>
    <xf numFmtId="0" fontId="100" fillId="3" borderId="1" xfId="9202" applyNumberFormat="1" applyFont="1" applyFill="1" applyBorder="1" applyAlignment="1">
      <alignment horizontal="center" vertical="center" wrapText="1"/>
    </xf>
    <xf numFmtId="0" fontId="91" fillId="3" borderId="1" xfId="20" applyNumberFormat="1" applyFont="1" applyFill="1" applyBorder="1" applyAlignment="1">
      <alignment horizontal="center" vertical="center"/>
    </xf>
    <xf numFmtId="0" fontId="87" fillId="3" borderId="1" xfId="20" applyNumberFormat="1" applyFont="1" applyFill="1" applyBorder="1" applyAlignment="1">
      <alignment horizontal="center" vertical="center" shrinkToFit="1"/>
    </xf>
    <xf numFmtId="0" fontId="87" fillId="3" borderId="1" xfId="20" applyNumberFormat="1" applyFont="1" applyFill="1" applyBorder="1" applyAlignment="1">
      <alignment horizontal="center" vertical="center" wrapText="1" shrinkToFit="1"/>
    </xf>
    <xf numFmtId="0" fontId="91" fillId="0" borderId="1" xfId="20" applyNumberFormat="1" applyFont="1" applyBorder="1" applyAlignment="1">
      <alignment horizontal="center" vertical="center"/>
    </xf>
    <xf numFmtId="0" fontId="89" fillId="0" borderId="1" xfId="20" applyNumberFormat="1" applyFont="1" applyFill="1" applyBorder="1" applyAlignment="1">
      <alignment vertical="center"/>
    </xf>
    <xf numFmtId="0" fontId="89" fillId="0" borderId="1" xfId="20" applyNumberFormat="1" applyFont="1" applyFill="1" applyBorder="1" applyAlignment="1">
      <alignment vertical="center" wrapText="1"/>
    </xf>
    <xf numFmtId="0" fontId="91" fillId="0" borderId="1" xfId="20" applyNumberFormat="1" applyFont="1" applyFill="1" applyBorder="1" applyAlignment="1">
      <alignment vertical="center" wrapText="1"/>
    </xf>
    <xf numFmtId="0" fontId="89" fillId="0" borderId="1" xfId="20" applyNumberFormat="1" applyFont="1" applyFill="1" applyBorder="1" applyAlignment="1">
      <alignment horizontal="center" vertical="center"/>
    </xf>
    <xf numFmtId="0" fontId="89" fillId="0" borderId="1" xfId="20" applyNumberFormat="1" applyFont="1" applyFill="1" applyBorder="1" applyAlignment="1">
      <alignment horizontal="right" vertical="center"/>
    </xf>
    <xf numFmtId="0" fontId="91" fillId="4" borderId="1" xfId="20" applyNumberFormat="1" applyFont="1" applyFill="1" applyBorder="1" applyAlignment="1">
      <alignment horizontal="center" vertical="center"/>
    </xf>
    <xf numFmtId="0" fontId="89" fillId="4" borderId="1" xfId="20" applyNumberFormat="1" applyFont="1" applyFill="1" applyBorder="1" applyAlignment="1">
      <alignment vertical="center"/>
    </xf>
    <xf numFmtId="0" fontId="89" fillId="4" borderId="1" xfId="20" applyNumberFormat="1" applyFont="1" applyFill="1" applyBorder="1" applyAlignment="1">
      <alignment vertical="center" wrapText="1"/>
    </xf>
    <xf numFmtId="0" fontId="89" fillId="4" borderId="1" xfId="20" applyNumberFormat="1" applyFont="1" applyFill="1" applyBorder="1" applyAlignment="1">
      <alignment horizontal="center" vertical="center"/>
    </xf>
    <xf numFmtId="0" fontId="89" fillId="4" borderId="1" xfId="20" applyNumberFormat="1" applyFont="1" applyFill="1" applyBorder="1" applyAlignment="1">
      <alignment horizontal="right" vertical="center"/>
    </xf>
    <xf numFmtId="0" fontId="89" fillId="3" borderId="1" xfId="20" applyNumberFormat="1" applyFont="1" applyFill="1" applyBorder="1" applyAlignment="1">
      <alignment vertical="center"/>
    </xf>
    <xf numFmtId="0" fontId="54" fillId="3" borderId="1" xfId="20" applyNumberFormat="1" applyFont="1" applyFill="1" applyBorder="1" applyAlignment="1">
      <alignment horizontal="center" vertical="center"/>
    </xf>
    <xf numFmtId="0" fontId="54" fillId="3" borderId="1" xfId="20" applyNumberFormat="1" applyFont="1" applyFill="1" applyBorder="1" applyAlignment="1">
      <alignment vertical="center"/>
    </xf>
    <xf numFmtId="0" fontId="89" fillId="3" borderId="1" xfId="20" applyNumberFormat="1" applyFont="1" applyFill="1" applyBorder="1" applyAlignment="1">
      <alignment horizontal="center" vertical="center"/>
    </xf>
    <xf numFmtId="0" fontId="20" fillId="0" borderId="0" xfId="9206" applyNumberFormat="1">
      <alignment vertical="center"/>
    </xf>
    <xf numFmtId="0" fontId="93" fillId="67" borderId="33" xfId="9206" applyNumberFormat="1" applyFont="1" applyFill="1" applyBorder="1" applyAlignment="1">
      <alignment horizontal="center" vertical="center"/>
    </xf>
    <xf numFmtId="0" fontId="93" fillId="0" borderId="0" xfId="9206" applyNumberFormat="1" applyFont="1" applyFill="1" applyBorder="1" applyAlignment="1">
      <alignment horizontal="center" vertical="center"/>
    </xf>
    <xf numFmtId="0" fontId="93" fillId="6" borderId="33" xfId="9206" applyNumberFormat="1" applyFont="1" applyFill="1" applyBorder="1" applyAlignment="1">
      <alignment horizontal="center" vertical="center"/>
    </xf>
    <xf numFmtId="0" fontId="93" fillId="6" borderId="33" xfId="9206" applyNumberFormat="1" applyFont="1" applyFill="1" applyBorder="1" applyAlignment="1">
      <alignment horizontal="left" vertical="center"/>
    </xf>
    <xf numFmtId="0" fontId="93" fillId="6" borderId="33" xfId="9206" applyNumberFormat="1" applyFont="1" applyFill="1" applyBorder="1" applyAlignment="1">
      <alignment horizontal="left" vertical="center" wrapText="1"/>
    </xf>
    <xf numFmtId="0" fontId="93" fillId="4" borderId="0" xfId="9206" applyNumberFormat="1" applyFont="1" applyFill="1" applyBorder="1" applyAlignment="1">
      <alignment horizontal="center" vertical="center"/>
    </xf>
    <xf numFmtId="0" fontId="93" fillId="0" borderId="33" xfId="9206" applyNumberFormat="1" applyFont="1" applyFill="1" applyBorder="1" applyAlignment="1">
      <alignment horizontal="center" vertical="center"/>
    </xf>
    <xf numFmtId="0" fontId="93" fillId="4" borderId="33" xfId="9206" applyNumberFormat="1" applyFont="1" applyFill="1" applyBorder="1" applyAlignment="1">
      <alignment horizontal="left" vertical="center"/>
    </xf>
    <xf numFmtId="0" fontId="93" fillId="4" borderId="33" xfId="9206" applyNumberFormat="1" applyFont="1" applyFill="1" applyBorder="1" applyAlignment="1">
      <alignment horizontal="center" vertical="center"/>
    </xf>
    <xf numFmtId="0" fontId="93" fillId="4" borderId="33" xfId="9206" applyNumberFormat="1" applyFont="1" applyFill="1" applyBorder="1" applyAlignment="1">
      <alignment horizontal="left" vertical="center" wrapText="1"/>
    </xf>
    <xf numFmtId="0" fontId="93" fillId="4" borderId="33" xfId="9211" applyNumberFormat="1" applyFont="1" applyFill="1" applyBorder="1" applyAlignment="1">
      <alignment horizontal="left" vertical="center" wrapText="1"/>
    </xf>
    <xf numFmtId="0" fontId="93" fillId="67" borderId="33" xfId="9206" applyNumberFormat="1" applyFont="1" applyFill="1" applyBorder="1" applyAlignment="1">
      <alignment horizontal="left" vertical="center" wrapText="1"/>
    </xf>
    <xf numFmtId="0" fontId="84" fillId="0" borderId="0" xfId="0" applyNumberFormat="1" applyFont="1">
      <alignment vertical="center"/>
    </xf>
    <xf numFmtId="0" fontId="88" fillId="3" borderId="35" xfId="9203" applyNumberFormat="1" applyFont="1" applyFill="1" applyBorder="1" applyAlignment="1">
      <alignment horizontal="center" vertical="center" shrinkToFit="1"/>
    </xf>
    <xf numFmtId="0" fontId="89" fillId="0" borderId="35" xfId="9203" applyNumberFormat="1" applyFont="1" applyFill="1" applyBorder="1" applyAlignment="1">
      <alignment horizontal="left" vertical="center" wrapText="1"/>
    </xf>
    <xf numFmtId="0" fontId="89" fillId="4" borderId="35" xfId="9203" applyNumberFormat="1" applyFont="1" applyFill="1" applyBorder="1" applyAlignment="1">
      <alignment horizontal="right" vertical="center"/>
    </xf>
    <xf numFmtId="0" fontId="89" fillId="3" borderId="35" xfId="9203" applyNumberFormat="1" applyFont="1" applyFill="1" applyBorder="1" applyAlignment="1">
      <alignment horizontal="center" vertical="center"/>
    </xf>
    <xf numFmtId="0" fontId="89" fillId="3" borderId="35" xfId="9203" applyNumberFormat="1" applyFont="1" applyFill="1" applyBorder="1" applyAlignment="1">
      <alignment horizontal="left" vertical="center" wrapText="1"/>
    </xf>
    <xf numFmtId="0" fontId="89" fillId="3" borderId="35" xfId="9203" applyNumberFormat="1" applyFont="1" applyFill="1" applyBorder="1" applyAlignment="1">
      <alignment horizontal="right" vertical="center"/>
    </xf>
    <xf numFmtId="0" fontId="89" fillId="3" borderId="35" xfId="9203" applyNumberFormat="1" applyFont="1" applyFill="1" applyBorder="1" applyAlignment="1">
      <alignment horizontal="left" vertical="center"/>
    </xf>
    <xf numFmtId="0" fontId="89" fillId="0" borderId="35" xfId="9203" applyNumberFormat="1" applyFont="1" applyFill="1" applyBorder="1" applyAlignment="1">
      <alignment horizontal="center" vertical="center"/>
    </xf>
    <xf numFmtId="0" fontId="89" fillId="4" borderId="35" xfId="9203" applyNumberFormat="1" applyFont="1" applyFill="1" applyBorder="1" applyAlignment="1">
      <alignment horizontal="left" vertical="center"/>
    </xf>
    <xf numFmtId="0" fontId="89" fillId="4" borderId="35" xfId="9203" applyNumberFormat="1" applyFont="1" applyFill="1" applyBorder="1" applyAlignment="1">
      <alignment horizontal="center" vertical="center"/>
    </xf>
    <xf numFmtId="0" fontId="89" fillId="4" borderId="35" xfId="9203" applyNumberFormat="1" applyFont="1" applyFill="1" applyBorder="1" applyAlignment="1">
      <alignment horizontal="left" vertical="center" wrapText="1"/>
    </xf>
    <xf numFmtId="0" fontId="0" fillId="0" borderId="0" xfId="0" applyNumberFormat="1" applyAlignment="1">
      <alignment horizontal="center" vertical="center"/>
    </xf>
    <xf numFmtId="0" fontId="82" fillId="3" borderId="35" xfId="9205" applyNumberFormat="1" applyFont="1" applyFill="1" applyBorder="1" applyAlignment="1">
      <alignment horizontal="center" vertical="center"/>
    </xf>
    <xf numFmtId="0" fontId="82" fillId="3" borderId="35" xfId="9205" applyNumberFormat="1" applyFont="1" applyFill="1" applyBorder="1" applyAlignment="1">
      <alignment horizontal="center" vertical="center" wrapText="1"/>
    </xf>
    <xf numFmtId="0" fontId="82" fillId="3" borderId="35" xfId="16" applyNumberFormat="1" applyFont="1" applyFill="1" applyBorder="1" applyAlignment="1">
      <alignment horizontal="center" vertical="center"/>
    </xf>
    <xf numFmtId="0" fontId="82" fillId="0" borderId="35" xfId="9205" applyNumberFormat="1" applyFont="1" applyFill="1" applyBorder="1" applyAlignment="1">
      <alignment horizontal="center" vertical="center" wrapText="1"/>
    </xf>
    <xf numFmtId="0" fontId="83" fillId="0" borderId="35" xfId="9205" applyNumberFormat="1" applyFont="1" applyFill="1" applyBorder="1" applyAlignment="1" applyProtection="1">
      <alignment horizontal="left" vertical="center" wrapText="1"/>
    </xf>
    <xf numFmtId="0" fontId="82" fillId="4" borderId="35" xfId="16" applyNumberFormat="1" applyFont="1" applyFill="1" applyBorder="1" applyAlignment="1">
      <alignment horizontal="center" vertical="center"/>
    </xf>
    <xf numFmtId="0" fontId="83" fillId="3" borderId="35" xfId="9205" applyNumberFormat="1" applyFont="1" applyFill="1" applyBorder="1" applyAlignment="1" applyProtection="1">
      <alignment horizontal="center" vertical="center" wrapText="1"/>
    </xf>
    <xf numFmtId="0" fontId="52" fillId="3" borderId="35" xfId="9205" applyNumberFormat="1" applyFont="1" applyFill="1" applyBorder="1">
      <alignment vertical="center"/>
    </xf>
    <xf numFmtId="0" fontId="52" fillId="3" borderId="35" xfId="9205" applyNumberFormat="1" applyFont="1" applyFill="1" applyBorder="1" applyAlignment="1">
      <alignment horizontal="center" vertical="center"/>
    </xf>
    <xf numFmtId="0" fontId="52" fillId="4" borderId="35" xfId="9205" applyNumberFormat="1" applyFont="1" applyFill="1" applyBorder="1">
      <alignment vertical="center"/>
    </xf>
    <xf numFmtId="0" fontId="52" fillId="4" borderId="35" xfId="9205" applyNumberFormat="1" applyFont="1" applyFill="1" applyBorder="1" applyAlignment="1">
      <alignment horizontal="center" vertical="center"/>
    </xf>
    <xf numFmtId="0" fontId="83" fillId="4" borderId="35" xfId="9204" applyNumberFormat="1" applyFont="1" applyFill="1" applyBorder="1" applyAlignment="1" applyProtection="1">
      <alignment horizontal="left" vertical="center" wrapText="1"/>
    </xf>
    <xf numFmtId="0" fontId="82" fillId="4" borderId="35" xfId="9204" applyNumberFormat="1" applyFont="1" applyFill="1" applyBorder="1" applyAlignment="1">
      <alignment horizontal="center" vertical="center"/>
    </xf>
    <xf numFmtId="0" fontId="82" fillId="4" borderId="35" xfId="9204" applyNumberFormat="1" applyFont="1" applyFill="1" applyBorder="1" applyAlignment="1">
      <alignment horizontal="center" vertical="center" shrinkToFit="1"/>
    </xf>
    <xf numFmtId="0" fontId="83" fillId="3" borderId="35" xfId="9204" applyNumberFormat="1" applyFont="1" applyFill="1" applyBorder="1" applyAlignment="1" applyProtection="1">
      <alignment horizontal="center" vertical="center" wrapText="1"/>
    </xf>
    <xf numFmtId="0" fontId="52" fillId="4" borderId="35" xfId="9204" applyNumberFormat="1" applyFont="1" applyFill="1" applyBorder="1" applyAlignment="1">
      <alignment horizontal="center" vertical="center"/>
    </xf>
    <xf numFmtId="0" fontId="52" fillId="3" borderId="35" xfId="9204" applyNumberFormat="1" applyFont="1" applyFill="1" applyBorder="1" applyAlignment="1">
      <alignment horizontal="center" vertical="center"/>
    </xf>
    <xf numFmtId="0" fontId="95" fillId="4" borderId="0" xfId="4430" applyNumberFormat="1" applyFont="1" applyFill="1" applyAlignment="1">
      <alignment vertical="center"/>
    </xf>
    <xf numFmtId="0" fontId="95" fillId="4" borderId="0" xfId="4430" applyNumberFormat="1" applyFont="1" applyFill="1"/>
    <xf numFmtId="0" fontId="5" fillId="4" borderId="0" xfId="0" applyNumberFormat="1" applyFont="1" applyFill="1">
      <alignment vertical="center"/>
    </xf>
    <xf numFmtId="0" fontId="95" fillId="4" borderId="0" xfId="4430" applyNumberFormat="1" applyFont="1" applyFill="1" applyAlignment="1">
      <alignment horizontal="center" vertical="center"/>
    </xf>
    <xf numFmtId="0" fontId="5" fillId="4" borderId="0" xfId="8909" applyNumberFormat="1" applyFont="1" applyFill="1" applyAlignment="1">
      <alignment horizontal="center" vertical="center"/>
    </xf>
    <xf numFmtId="0" fontId="54" fillId="4" borderId="35" xfId="4430" applyNumberFormat="1" applyFont="1" applyFill="1" applyBorder="1" applyAlignment="1">
      <alignment horizontal="center" vertical="center"/>
    </xf>
    <xf numFmtId="0" fontId="96" fillId="4" borderId="35" xfId="0" applyNumberFormat="1" applyFont="1" applyFill="1" applyBorder="1" applyAlignment="1">
      <alignment horizontal="center" vertical="center"/>
    </xf>
    <xf numFmtId="0" fontId="96" fillId="4" borderId="35" xfId="8913" applyNumberFormat="1" applyFont="1" applyFill="1" applyBorder="1" applyAlignment="1">
      <alignment horizontal="center" vertical="center"/>
    </xf>
    <xf numFmtId="0" fontId="96" fillId="4" borderId="35" xfId="9207" applyNumberFormat="1" applyFont="1" applyFill="1" applyBorder="1" applyAlignment="1">
      <alignment horizontal="center" vertical="center" wrapText="1"/>
    </xf>
    <xf numFmtId="0" fontId="96" fillId="4" borderId="35" xfId="8913" applyNumberFormat="1" applyFont="1" applyFill="1" applyBorder="1" applyAlignment="1">
      <alignment horizontal="center" vertical="center" wrapText="1"/>
    </xf>
    <xf numFmtId="0" fontId="96" fillId="4" borderId="35" xfId="4511" applyNumberFormat="1" applyFont="1" applyFill="1" applyBorder="1" applyAlignment="1">
      <alignment horizontal="center" vertical="center"/>
    </xf>
    <xf numFmtId="0" fontId="54" fillId="4" borderId="35" xfId="0" applyNumberFormat="1" applyFont="1" applyFill="1" applyBorder="1" applyAlignment="1">
      <alignment horizontal="center" vertical="center"/>
    </xf>
    <xf numFmtId="0" fontId="54" fillId="4" borderId="35" xfId="8909" applyNumberFormat="1" applyFont="1" applyFill="1" applyBorder="1" applyAlignment="1">
      <alignment horizontal="center" vertical="center"/>
    </xf>
    <xf numFmtId="0" fontId="96" fillId="4" borderId="0" xfId="4430" applyNumberFormat="1" applyFont="1" applyFill="1" applyAlignment="1">
      <alignment vertical="center"/>
    </xf>
    <xf numFmtId="0" fontId="96" fillId="4" borderId="35" xfId="8909" applyNumberFormat="1" applyFont="1" applyFill="1" applyBorder="1" applyAlignment="1">
      <alignment horizontal="center" vertical="center" wrapText="1"/>
    </xf>
    <xf numFmtId="0" fontId="54" fillId="4" borderId="0" xfId="0" applyNumberFormat="1" applyFont="1" applyFill="1" applyAlignment="1">
      <alignment vertical="center"/>
    </xf>
    <xf numFmtId="0" fontId="96" fillId="4" borderId="35" xfId="9207" applyNumberFormat="1" applyFont="1" applyFill="1" applyBorder="1" applyAlignment="1">
      <alignment vertical="center" wrapText="1"/>
    </xf>
    <xf numFmtId="0" fontId="96" fillId="4" borderId="35" xfId="8913" applyNumberFormat="1" applyFont="1" applyFill="1" applyBorder="1" applyAlignment="1">
      <alignment vertical="center" wrapText="1"/>
    </xf>
    <xf numFmtId="0" fontId="96" fillId="4" borderId="0" xfId="4511" applyNumberFormat="1" applyFont="1" applyFill="1" applyAlignment="1">
      <alignment vertical="center"/>
    </xf>
    <xf numFmtId="0" fontId="54" fillId="4" borderId="35" xfId="8913" applyNumberFormat="1" applyFont="1" applyFill="1" applyBorder="1" applyAlignment="1">
      <alignment vertical="center"/>
    </xf>
    <xf numFmtId="0" fontId="96" fillId="4" borderId="35" xfId="4430" applyNumberFormat="1" applyFont="1" applyFill="1" applyBorder="1" applyAlignment="1">
      <alignment vertical="center"/>
    </xf>
    <xf numFmtId="0" fontId="54" fillId="4" borderId="35" xfId="9207" applyNumberFormat="1" applyFont="1" applyFill="1" applyBorder="1" applyAlignment="1">
      <alignment horizontal="center" vertical="center" wrapText="1"/>
    </xf>
    <xf numFmtId="0" fontId="96" fillId="4" borderId="35" xfId="9207" applyNumberFormat="1" applyFont="1" applyFill="1" applyBorder="1" applyAlignment="1">
      <alignment horizontal="center" vertical="center" wrapText="1"/>
    </xf>
    <xf numFmtId="0" fontId="96" fillId="4" borderId="35" xfId="8909" applyNumberFormat="1" applyFont="1" applyFill="1" applyBorder="1" applyAlignment="1">
      <alignment horizontal="center" vertical="center"/>
    </xf>
    <xf numFmtId="0" fontId="54" fillId="4" borderId="0" xfId="0" applyNumberFormat="1" applyFont="1" applyFill="1">
      <alignment vertical="center"/>
    </xf>
    <xf numFmtId="0" fontId="54" fillId="4" borderId="0" xfId="0" applyNumberFormat="1" applyFont="1" applyFill="1" applyAlignment="1"/>
    <xf numFmtId="0" fontId="54" fillId="4" borderId="35" xfId="0" applyNumberFormat="1" applyFont="1" applyFill="1" applyBorder="1" applyAlignment="1"/>
    <xf numFmtId="0" fontId="54" fillId="4" borderId="35" xfId="8909" applyNumberFormat="1" applyFont="1" applyFill="1" applyBorder="1" applyAlignment="1">
      <alignment horizontal="center" vertical="center" wrapText="1"/>
    </xf>
    <xf numFmtId="0" fontId="96" fillId="4" borderId="0" xfId="4430" applyNumberFormat="1" applyFont="1" applyFill="1" applyBorder="1" applyAlignment="1">
      <alignment vertical="center"/>
    </xf>
    <xf numFmtId="0" fontId="96" fillId="4" borderId="0" xfId="9207" applyNumberFormat="1" applyFont="1" applyFill="1" applyBorder="1" applyAlignment="1">
      <alignment horizontal="center" vertical="center" wrapText="1"/>
    </xf>
    <xf numFmtId="0" fontId="96" fillId="4" borderId="0" xfId="4430" applyNumberFormat="1" applyFont="1" applyFill="1" applyBorder="1" applyAlignment="1">
      <alignment horizontal="center" vertical="center"/>
    </xf>
    <xf numFmtId="0" fontId="96" fillId="4" borderId="0" xfId="8909" applyNumberFormat="1" applyFont="1" applyFill="1" applyBorder="1" applyAlignment="1">
      <alignment horizontal="center" vertical="center"/>
    </xf>
    <xf numFmtId="0" fontId="96" fillId="4" borderId="0" xfId="4430" applyNumberFormat="1" applyFont="1" applyFill="1" applyAlignment="1">
      <alignment horizontal="center" vertical="center"/>
    </xf>
    <xf numFmtId="0" fontId="54" fillId="4" borderId="0" xfId="8909" applyNumberFormat="1" applyFont="1" applyFill="1" applyAlignment="1">
      <alignment horizontal="center" vertical="center"/>
    </xf>
    <xf numFmtId="0" fontId="54" fillId="4" borderId="35" xfId="4430" applyNumberFormat="1" applyFont="1" applyFill="1" applyBorder="1" applyAlignment="1">
      <alignment horizontal="center" vertical="center" wrapText="1"/>
    </xf>
    <xf numFmtId="0" fontId="96" fillId="4" borderId="0" xfId="8909" applyNumberFormat="1" applyFont="1" applyFill="1" applyAlignment="1">
      <alignment horizontal="center" vertical="center"/>
    </xf>
    <xf numFmtId="0" fontId="96" fillId="4" borderId="35" xfId="4430" applyNumberFormat="1" applyFont="1" applyFill="1" applyBorder="1" applyAlignment="1">
      <alignment horizontal="center" vertical="center" wrapText="1"/>
    </xf>
    <xf numFmtId="0" fontId="96" fillId="4" borderId="35" xfId="4430" applyNumberFormat="1" applyFont="1" applyFill="1" applyBorder="1" applyAlignment="1">
      <alignment horizontal="center" vertical="center"/>
    </xf>
    <xf numFmtId="0" fontId="54" fillId="0" borderId="35" xfId="0" applyNumberFormat="1" applyFont="1" applyBorder="1" applyAlignment="1">
      <alignment horizontal="center" vertical="center"/>
    </xf>
    <xf numFmtId="0" fontId="0" fillId="4" borderId="0" xfId="0" applyNumberFormat="1" applyFill="1">
      <alignment vertical="center"/>
    </xf>
    <xf numFmtId="0" fontId="0" fillId="4" borderId="0" xfId="0" applyNumberFormat="1" applyFill="1" applyAlignment="1">
      <alignment horizontal="center" vertical="center"/>
    </xf>
    <xf numFmtId="0" fontId="10" fillId="4" borderId="0" xfId="0" applyNumberFormat="1" applyFont="1" applyFill="1">
      <alignment vertical="center"/>
    </xf>
    <xf numFmtId="0" fontId="5" fillId="4" borderId="35" xfId="0" applyNumberFormat="1" applyFont="1" applyFill="1" applyBorder="1" applyAlignment="1">
      <alignment horizontal="center" vertical="center"/>
    </xf>
    <xf numFmtId="0" fontId="5" fillId="3" borderId="35" xfId="0" applyNumberFormat="1" applyFont="1" applyFill="1" applyBorder="1" applyAlignment="1">
      <alignment horizontal="center" vertical="center"/>
    </xf>
    <xf numFmtId="0" fontId="2" fillId="4" borderId="35" xfId="4430" applyNumberFormat="1" applyFont="1" applyFill="1" applyBorder="1" applyAlignment="1">
      <alignment horizontal="center" vertical="center"/>
    </xf>
    <xf numFmtId="0" fontId="2" fillId="4" borderId="35" xfId="4430" applyNumberFormat="1" applyFont="1" applyFill="1" applyBorder="1" applyAlignment="1">
      <alignment horizontal="center" vertical="center" wrapText="1"/>
    </xf>
    <xf numFmtId="0" fontId="2" fillId="0" borderId="0" xfId="4430" applyNumberFormat="1" applyFont="1" applyAlignment="1">
      <alignment vertical="center"/>
    </xf>
    <xf numFmtId="0" fontId="99" fillId="4" borderId="9" xfId="4430" applyNumberFormat="1" applyFont="1" applyFill="1" applyBorder="1" applyAlignment="1">
      <alignment horizontal="center" vertical="center"/>
    </xf>
    <xf numFmtId="0" fontId="3" fillId="0" borderId="0" xfId="4430" applyNumberFormat="1" applyFont="1"/>
    <xf numFmtId="184" fontId="2" fillId="4" borderId="35" xfId="4430" applyNumberFormat="1" applyFont="1" applyFill="1" applyBorder="1" applyAlignment="1">
      <alignment horizontal="center" vertical="center"/>
    </xf>
    <xf numFmtId="179" fontId="2" fillId="4" borderId="35" xfId="4430" applyNumberFormat="1" applyFont="1" applyFill="1" applyBorder="1" applyAlignment="1">
      <alignment horizontal="center" vertical="center" wrapText="1"/>
    </xf>
    <xf numFmtId="184" fontId="2" fillId="4" borderId="35" xfId="4430" applyNumberFormat="1" applyFont="1" applyFill="1" applyBorder="1" applyAlignment="1">
      <alignment horizontal="center" vertical="center" wrapText="1"/>
    </xf>
    <xf numFmtId="179" fontId="2" fillId="4" borderId="35" xfId="4430" applyNumberFormat="1" applyFont="1" applyFill="1" applyBorder="1" applyAlignment="1">
      <alignment horizontal="center" vertical="center"/>
    </xf>
    <xf numFmtId="0" fontId="99" fillId="4" borderId="7" xfId="4430" applyNumberFormat="1" applyFont="1" applyFill="1" applyBorder="1" applyAlignment="1">
      <alignment vertical="center"/>
    </xf>
    <xf numFmtId="0" fontId="99" fillId="4" borderId="9" xfId="4430" applyNumberFormat="1" applyFont="1" applyFill="1" applyBorder="1" applyAlignment="1">
      <alignment vertical="center"/>
    </xf>
    <xf numFmtId="184" fontId="99" fillId="4" borderId="35" xfId="9207" applyNumberFormat="1" applyFont="1" applyFill="1" applyBorder="1" applyAlignment="1">
      <alignment horizontal="center" vertical="center" wrapText="1"/>
    </xf>
    <xf numFmtId="179" fontId="35" fillId="4" borderId="35" xfId="4430" applyNumberFormat="1" applyFont="1" applyFill="1" applyBorder="1" applyAlignment="1">
      <alignment horizontal="center" vertical="center"/>
    </xf>
    <xf numFmtId="0" fontId="32" fillId="4" borderId="0" xfId="4430" applyNumberFormat="1" applyFont="1" applyFill="1" applyAlignment="1">
      <alignment horizontal="center" vertical="center"/>
    </xf>
    <xf numFmtId="0" fontId="32" fillId="4" borderId="0" xfId="4430" applyNumberFormat="1" applyFont="1" applyFill="1" applyAlignment="1">
      <alignment horizontal="center" vertical="center" wrapText="1"/>
    </xf>
    <xf numFmtId="179" fontId="32" fillId="4" borderId="0" xfId="4430" applyNumberFormat="1" applyFont="1" applyFill="1" applyAlignment="1">
      <alignment horizontal="center" vertical="center" wrapText="1"/>
    </xf>
    <xf numFmtId="0" fontId="93" fillId="4" borderId="36" xfId="9206" applyNumberFormat="1" applyFont="1" applyFill="1" applyBorder="1" applyAlignment="1">
      <alignment horizontal="center" vertical="center"/>
    </xf>
    <xf numFmtId="0" fontId="3" fillId="3" borderId="1" xfId="19" applyNumberFormat="1" applyFont="1" applyFill="1" applyBorder="1" applyAlignment="1">
      <alignment horizontal="center" vertical="center"/>
    </xf>
    <xf numFmtId="0" fontId="3" fillId="3" borderId="31" xfId="19" applyNumberFormat="1" applyFont="1" applyFill="1" applyBorder="1" applyAlignment="1">
      <alignment horizontal="center" vertical="center" shrinkToFit="1"/>
    </xf>
    <xf numFmtId="0" fontId="3" fillId="3" borderId="32" xfId="19" applyNumberFormat="1" applyFont="1" applyFill="1" applyBorder="1" applyAlignment="1">
      <alignment horizontal="center" vertical="center" shrinkToFit="1"/>
    </xf>
    <xf numFmtId="0" fontId="3" fillId="3" borderId="32" xfId="19" applyNumberFormat="1" applyFont="1" applyFill="1" applyBorder="1" applyAlignment="1">
      <alignment horizontal="center" vertical="center" wrapText="1" shrinkToFit="1"/>
    </xf>
    <xf numFmtId="0" fontId="97" fillId="0" borderId="0" xfId="0" applyNumberFormat="1" applyFont="1">
      <alignment vertical="center"/>
    </xf>
    <xf numFmtId="0" fontId="103" fillId="67" borderId="33" xfId="9206" applyNumberFormat="1" applyFont="1" applyFill="1" applyBorder="1" applyAlignment="1">
      <alignment horizontal="center" vertical="center"/>
    </xf>
    <xf numFmtId="0" fontId="103" fillId="0" borderId="0" xfId="9206" applyNumberFormat="1" applyFont="1" applyFill="1" applyBorder="1" applyAlignment="1">
      <alignment horizontal="center" vertical="center"/>
    </xf>
    <xf numFmtId="0" fontId="104" fillId="0" borderId="0" xfId="0" applyNumberFormat="1" applyFont="1">
      <alignment vertical="center"/>
    </xf>
    <xf numFmtId="0" fontId="3" fillId="3" borderId="35" xfId="9204" applyNumberFormat="1" applyFont="1" applyFill="1" applyBorder="1" applyAlignment="1">
      <alignment horizontal="center" vertical="center"/>
    </xf>
    <xf numFmtId="0" fontId="3" fillId="3" borderId="35" xfId="16" applyNumberFormat="1" applyFont="1" applyFill="1" applyBorder="1" applyAlignment="1">
      <alignment horizontal="center" vertical="center"/>
    </xf>
    <xf numFmtId="0" fontId="106" fillId="0" borderId="0" xfId="0" applyNumberFormat="1" applyFont="1" applyBorder="1" applyAlignment="1">
      <alignment horizontal="right" vertical="center"/>
    </xf>
    <xf numFmtId="0" fontId="103" fillId="0" borderId="1" xfId="0" applyNumberFormat="1" applyFont="1" applyBorder="1" applyAlignment="1">
      <alignment horizontal="center" vertical="center"/>
    </xf>
    <xf numFmtId="0" fontId="103" fillId="0" borderId="1" xfId="0" applyNumberFormat="1" applyFont="1" applyFill="1" applyBorder="1" applyAlignment="1">
      <alignment horizontal="center" vertical="center"/>
    </xf>
    <xf numFmtId="177" fontId="107" fillId="0" borderId="1" xfId="0" applyNumberFormat="1" applyFont="1" applyBorder="1">
      <alignment vertical="center"/>
    </xf>
    <xf numFmtId="0" fontId="103" fillId="0" borderId="1" xfId="0" applyNumberFormat="1" applyFont="1" applyBorder="1" applyAlignment="1">
      <alignment horizontal="center" vertical="center" wrapText="1"/>
    </xf>
    <xf numFmtId="177" fontId="103" fillId="0" borderId="1" xfId="0" applyNumberFormat="1" applyFont="1" applyBorder="1">
      <alignment vertical="center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105" fillId="0" borderId="0" xfId="0" applyNumberFormat="1" applyFont="1" applyBorder="1" applyAlignment="1">
      <alignment horizontal="center" vertical="center"/>
    </xf>
    <xf numFmtId="182" fontId="0" fillId="0" borderId="0" xfId="0" applyNumberFormat="1" applyAlignment="1">
      <alignment vertical="center"/>
    </xf>
    <xf numFmtId="0" fontId="106" fillId="0" borderId="34" xfId="0" applyNumberFormat="1" applyFont="1" applyBorder="1" applyAlignment="1">
      <alignment vertical="center"/>
    </xf>
    <xf numFmtId="182" fontId="0" fillId="0" borderId="34" xfId="0" applyNumberFormat="1" applyBorder="1" applyAlignment="1">
      <alignment vertical="center"/>
    </xf>
    <xf numFmtId="0" fontId="101" fillId="0" borderId="0" xfId="19" applyNumberFormat="1" applyFont="1" applyFill="1" applyBorder="1" applyAlignment="1">
      <alignment horizontal="center" vertical="center"/>
    </xf>
    <xf numFmtId="0" fontId="90" fillId="0" borderId="0" xfId="20" applyNumberFormat="1" applyFont="1" applyFill="1" applyAlignment="1" applyProtection="1">
      <alignment horizontal="center" vertical="top"/>
    </xf>
    <xf numFmtId="0" fontId="90" fillId="0" borderId="0" xfId="20" applyNumberFormat="1" applyFont="1" applyFill="1" applyAlignment="1" applyProtection="1">
      <alignment horizontal="left" vertical="top" indent="1"/>
    </xf>
    <xf numFmtId="0" fontId="90" fillId="0" borderId="0" xfId="20" applyNumberFormat="1" applyFont="1" applyFill="1" applyAlignment="1" applyProtection="1">
      <alignment horizontal="right" vertical="top"/>
    </xf>
    <xf numFmtId="0" fontId="92" fillId="0" borderId="0" xfId="9206" applyNumberFormat="1" applyFont="1" applyFill="1" applyBorder="1" applyAlignment="1">
      <alignment horizontal="center" vertical="center"/>
    </xf>
    <xf numFmtId="0" fontId="85" fillId="0" borderId="34" xfId="9203" applyNumberFormat="1" applyFont="1" applyFill="1" applyBorder="1" applyAlignment="1">
      <alignment horizontal="center" vertical="center"/>
    </xf>
    <xf numFmtId="0" fontId="86" fillId="0" borderId="34" xfId="9203" applyNumberFormat="1" applyFont="1" applyFill="1" applyBorder="1" applyAlignment="1"/>
    <xf numFmtId="0" fontId="89" fillId="0" borderId="30" xfId="9203" applyNumberFormat="1" applyFont="1" applyFill="1" applyBorder="1" applyAlignment="1">
      <alignment horizontal="center" vertical="center"/>
    </xf>
    <xf numFmtId="0" fontId="89" fillId="0" borderId="8" xfId="9203" applyNumberFormat="1" applyFont="1" applyFill="1" applyBorder="1" applyAlignment="1">
      <alignment horizontal="center" vertical="center"/>
    </xf>
    <xf numFmtId="0" fontId="89" fillId="0" borderId="5" xfId="9203" applyNumberFormat="1" applyFont="1" applyFill="1" applyBorder="1" applyAlignment="1">
      <alignment horizontal="center" vertical="center"/>
    </xf>
    <xf numFmtId="0" fontId="89" fillId="0" borderId="30" xfId="9203" applyNumberFormat="1" applyFont="1" applyFill="1" applyBorder="1" applyAlignment="1">
      <alignment horizontal="left" vertical="center"/>
    </xf>
    <xf numFmtId="0" fontId="89" fillId="0" borderId="8" xfId="9203" applyNumberFormat="1" applyFont="1" applyFill="1" applyBorder="1" applyAlignment="1">
      <alignment horizontal="left" vertical="center"/>
    </xf>
    <xf numFmtId="0" fontId="89" fillId="0" borderId="5" xfId="9203" applyNumberFormat="1" applyFont="1" applyFill="1" applyBorder="1" applyAlignment="1">
      <alignment horizontal="left" vertical="center"/>
    </xf>
    <xf numFmtId="0" fontId="79" fillId="0" borderId="34" xfId="9205" applyNumberFormat="1" applyFont="1" applyBorder="1" applyAlignment="1">
      <alignment horizontal="center" vertical="center"/>
    </xf>
    <xf numFmtId="0" fontId="79" fillId="4" borderId="34" xfId="9204" applyNumberFormat="1" applyFont="1" applyFill="1" applyBorder="1" applyAlignment="1">
      <alignment horizontal="center" vertical="center"/>
    </xf>
    <xf numFmtId="0" fontId="96" fillId="4" borderId="35" xfId="9207" applyNumberFormat="1" applyFont="1" applyFill="1" applyBorder="1" applyAlignment="1">
      <alignment horizontal="center" vertical="center" wrapText="1"/>
    </xf>
    <xf numFmtId="0" fontId="96" fillId="4" borderId="35" xfId="0" applyNumberFormat="1" applyFont="1" applyFill="1" applyBorder="1" applyAlignment="1">
      <alignment horizontal="center" vertical="center"/>
    </xf>
    <xf numFmtId="0" fontId="94" fillId="4" borderId="2" xfId="4430" applyNumberFormat="1" applyFont="1" applyFill="1" applyBorder="1" applyAlignment="1">
      <alignment horizontal="center" vertical="center"/>
    </xf>
    <xf numFmtId="0" fontId="54" fillId="4" borderId="35" xfId="9207" applyNumberFormat="1" applyFont="1" applyFill="1" applyBorder="1" applyAlignment="1">
      <alignment horizontal="center" vertical="center" wrapText="1"/>
    </xf>
    <xf numFmtId="0" fontId="54" fillId="4" borderId="35" xfId="8911" applyNumberFormat="1" applyFont="1" applyFill="1" applyBorder="1" applyAlignment="1">
      <alignment horizontal="center" vertical="center" wrapText="1"/>
    </xf>
    <xf numFmtId="0" fontId="96" fillId="4" borderId="0" xfId="4430" applyNumberFormat="1" applyFont="1" applyFill="1" applyAlignment="1">
      <alignment horizontal="left" vertical="center" wrapText="1"/>
    </xf>
    <xf numFmtId="0" fontId="5" fillId="4" borderId="35" xfId="0" applyNumberFormat="1" applyFont="1" applyFill="1" applyBorder="1" applyAlignment="1">
      <alignment horizontal="center" vertical="center"/>
    </xf>
    <xf numFmtId="0" fontId="10" fillId="4" borderId="0" xfId="0" applyNumberFormat="1" applyFont="1" applyFill="1" applyBorder="1" applyAlignment="1">
      <alignment horizontal="center" vertical="center"/>
    </xf>
    <xf numFmtId="0" fontId="5" fillId="3" borderId="35" xfId="0" applyNumberFormat="1" applyFont="1" applyFill="1" applyBorder="1" applyAlignment="1">
      <alignment horizontal="center" vertical="center"/>
    </xf>
    <xf numFmtId="0" fontId="96" fillId="3" borderId="35" xfId="0" applyNumberFormat="1" applyFont="1" applyFill="1" applyBorder="1" applyAlignment="1">
      <alignment horizontal="center" vertical="center" wrapText="1"/>
    </xf>
    <xf numFmtId="0" fontId="102" fillId="4" borderId="0" xfId="4430" applyNumberFormat="1" applyFont="1" applyFill="1" applyAlignment="1">
      <alignment horizontal="center" vertical="center"/>
    </xf>
    <xf numFmtId="0" fontId="96" fillId="4" borderId="35" xfId="4430" applyNumberFormat="1" applyFont="1" applyFill="1" applyBorder="1" applyAlignment="1">
      <alignment horizontal="center" vertical="center"/>
    </xf>
    <xf numFmtId="0" fontId="99" fillId="4" borderId="6" xfId="4430" applyNumberFormat="1" applyFont="1" applyFill="1" applyBorder="1" applyAlignment="1">
      <alignment horizontal="center" vertical="center"/>
    </xf>
    <xf numFmtId="0" fontId="99" fillId="4" borderId="7" xfId="4430" applyNumberFormat="1" applyFont="1" applyFill="1" applyBorder="1" applyAlignment="1">
      <alignment horizontal="center" vertical="center"/>
    </xf>
    <xf numFmtId="177" fontId="104" fillId="0" borderId="1" xfId="0" applyNumberFormat="1" applyFont="1" applyBorder="1" applyAlignment="1">
      <alignment horizontal="right" vertical="center"/>
    </xf>
    <xf numFmtId="177" fontId="103" fillId="0" borderId="1" xfId="0" applyNumberFormat="1" applyFont="1" applyBorder="1" applyAlignment="1">
      <alignment horizontal="right" vertical="center"/>
    </xf>
  </cellXfs>
  <cellStyles count="9220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3" xfId="4299"/>
    <cellStyle name="常规 101" xfId="4"/>
    <cellStyle name="常规 101 2" xfId="9"/>
    <cellStyle name="常规 101 2 2" xfId="4303"/>
    <cellStyle name="常规 101 2 3" xfId="4302"/>
    <cellStyle name="常规 101 3" xfId="4304"/>
    <cellStyle name="常规 101 4" xfId="4301"/>
    <cellStyle name="常规 102" xfId="14"/>
    <cellStyle name="常规 102 2" xfId="4306"/>
    <cellStyle name="常规 102 3" xfId="4305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9" xfId="8883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3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1" xfId="8974"/>
    <cellStyle name="常规 2 22" xfId="8997"/>
    <cellStyle name="常规 2 23" xfId="9171"/>
    <cellStyle name="常规 2 24" xfId="9209"/>
    <cellStyle name="常规 2 25" xfId="9216"/>
    <cellStyle name="常规 2 3" xfId="4511"/>
    <cellStyle name="常规 2 3 10" xfId="897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6"/>
    <cellStyle name="常规 294 2" xfId="9212"/>
    <cellStyle name="常规 294 3" xfId="9217"/>
    <cellStyle name="常规 295" xfId="9203"/>
    <cellStyle name="常规 296" xfId="9205"/>
    <cellStyle name="常规 297" xfId="9204"/>
    <cellStyle name="常规 298" xfId="9215"/>
    <cellStyle name="常规 299" xfId="9219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5" xfId="8896"/>
    <cellStyle name="常规 3 16" xfId="8961"/>
    <cellStyle name="常规 3 17" xfId="8979"/>
    <cellStyle name="常规 3 18" xfId="8998"/>
    <cellStyle name="常规 3 19" xfId="9210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3" xfId="8906"/>
    <cellStyle name="常规 3 2 14" xfId="8980"/>
    <cellStyle name="常规 3 2 15" xfId="9189"/>
    <cellStyle name="常规 3 2 16" xfId="4691"/>
    <cellStyle name="常规 3 2 17" xfId="9214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8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5" xfId="8889"/>
    <cellStyle name="常规 4 16" xfId="8981"/>
    <cellStyle name="常规 4 17" xfId="9172"/>
    <cellStyle name="常规 4 18" xfId="9208"/>
    <cellStyle name="常规 4 2" xfId="499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4" xfId="9211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Sheet1" xfId="9207"/>
    <cellStyle name="常规_项目申报表" xfId="9202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330" t="s">
        <v>178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</row>
    <row r="2" spans="1:16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473</v>
      </c>
      <c r="F2" s="32" t="s">
        <v>474</v>
      </c>
      <c r="G2" s="32" t="s">
        <v>475</v>
      </c>
      <c r="H2" s="32" t="s">
        <v>476</v>
      </c>
      <c r="I2" s="32" t="s">
        <v>477</v>
      </c>
      <c r="J2" s="32" t="s">
        <v>478</v>
      </c>
      <c r="K2" s="32" t="s">
        <v>479</v>
      </c>
      <c r="L2" s="32" t="s">
        <v>480</v>
      </c>
      <c r="M2" s="32" t="s">
        <v>481</v>
      </c>
      <c r="N2" s="32" t="s">
        <v>25</v>
      </c>
    </row>
    <row r="3" spans="1:16">
      <c r="A3" s="33" t="s">
        <v>182</v>
      </c>
      <c r="B3" s="34" t="s">
        <v>183</v>
      </c>
      <c r="C3" s="34"/>
      <c r="D3" s="35" t="s">
        <v>184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185</v>
      </c>
      <c r="B4" s="34" t="s">
        <v>128</v>
      </c>
      <c r="C4" s="34"/>
      <c r="D4" s="35" t="s">
        <v>184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186</v>
      </c>
      <c r="B5" s="34" t="s">
        <v>187</v>
      </c>
      <c r="C5" s="34"/>
      <c r="D5" s="35" t="s">
        <v>184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188</v>
      </c>
      <c r="B6" s="34" t="s">
        <v>189</v>
      </c>
      <c r="C6" s="34" t="s">
        <v>190</v>
      </c>
      <c r="D6" s="35" t="s">
        <v>191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192</v>
      </c>
      <c r="B7" s="34" t="s">
        <v>193</v>
      </c>
      <c r="C7" s="34" t="s">
        <v>190</v>
      </c>
      <c r="D7" s="35" t="s">
        <v>191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194</v>
      </c>
      <c r="B8" s="34" t="s">
        <v>195</v>
      </c>
      <c r="C8" s="34"/>
      <c r="D8" s="35" t="s">
        <v>184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196</v>
      </c>
      <c r="B9" s="34" t="s">
        <v>197</v>
      </c>
      <c r="C9" s="34" t="s">
        <v>190</v>
      </c>
      <c r="D9" s="35" t="s">
        <v>191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198</v>
      </c>
      <c r="B10" s="34" t="s">
        <v>199</v>
      </c>
      <c r="C10" s="34"/>
      <c r="D10" s="35" t="s">
        <v>184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204</v>
      </c>
      <c r="B13" s="34" t="s">
        <v>205</v>
      </c>
      <c r="C13" s="34"/>
      <c r="D13" s="35" t="s">
        <v>206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214</v>
      </c>
      <c r="B17" s="34" t="s">
        <v>215</v>
      </c>
      <c r="C17" s="34"/>
      <c r="D17" s="35" t="s">
        <v>184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222</v>
      </c>
      <c r="B20" s="34" t="s">
        <v>223</v>
      </c>
      <c r="C20" s="34"/>
      <c r="D20" s="42" t="s">
        <v>184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227</v>
      </c>
      <c r="B22" s="34" t="s">
        <v>228</v>
      </c>
      <c r="C22" s="34"/>
      <c r="D22" s="42" t="s">
        <v>209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234</v>
      </c>
      <c r="B25" s="34" t="s">
        <v>235</v>
      </c>
      <c r="C25" s="34"/>
      <c r="D25" s="35" t="s">
        <v>184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239</v>
      </c>
      <c r="B27" s="34" t="s">
        <v>240</v>
      </c>
      <c r="C27" s="34"/>
      <c r="D27" s="35" t="s">
        <v>184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249</v>
      </c>
      <c r="B31" s="34" t="s">
        <v>250</v>
      </c>
      <c r="C31" s="34"/>
      <c r="D31" s="35" t="s">
        <v>184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251</v>
      </c>
      <c r="B32" s="34" t="s">
        <v>252</v>
      </c>
      <c r="C32" s="34"/>
      <c r="D32" s="35" t="s">
        <v>184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253</v>
      </c>
      <c r="B33" s="34" t="s">
        <v>254</v>
      </c>
      <c r="C33" s="34" t="s">
        <v>255</v>
      </c>
      <c r="D33" s="42" t="s">
        <v>256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257</v>
      </c>
      <c r="B34" s="34" t="s">
        <v>258</v>
      </c>
      <c r="C34" s="34" t="s">
        <v>255</v>
      </c>
      <c r="D34" s="42" t="s">
        <v>256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259</v>
      </c>
      <c r="B35" s="34" t="s">
        <v>260</v>
      </c>
      <c r="C35" s="34" t="s">
        <v>255</v>
      </c>
      <c r="D35" s="42" t="s">
        <v>261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262</v>
      </c>
      <c r="B36" s="34" t="s">
        <v>263</v>
      </c>
      <c r="C36" s="34" t="s">
        <v>255</v>
      </c>
      <c r="D36" s="42" t="s">
        <v>256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264</v>
      </c>
      <c r="B37" s="34" t="s">
        <v>265</v>
      </c>
      <c r="C37" s="34" t="s">
        <v>255</v>
      </c>
      <c r="D37" s="42" t="s">
        <v>256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266</v>
      </c>
      <c r="B38" s="34" t="s">
        <v>267</v>
      </c>
      <c r="C38" s="34" t="s">
        <v>255</v>
      </c>
      <c r="D38" s="42" t="s">
        <v>256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268</v>
      </c>
      <c r="B39" s="34" t="s">
        <v>269</v>
      </c>
      <c r="C39" s="34" t="s">
        <v>255</v>
      </c>
      <c r="D39" s="42" t="s">
        <v>256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270</v>
      </c>
      <c r="B40" s="34" t="s">
        <v>271</v>
      </c>
      <c r="C40" s="34"/>
      <c r="D40" s="35" t="s">
        <v>184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275</v>
      </c>
      <c r="B42" s="34" t="s">
        <v>276</v>
      </c>
      <c r="C42" s="34"/>
      <c r="D42" s="35" t="s">
        <v>184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281</v>
      </c>
      <c r="B45" s="34" t="s">
        <v>282</v>
      </c>
      <c r="C45" s="34"/>
      <c r="D45" s="35" t="s">
        <v>184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285</v>
      </c>
      <c r="B47" s="34" t="s">
        <v>286</v>
      </c>
      <c r="C47" s="34"/>
      <c r="D47" s="35" t="s">
        <v>184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298</v>
      </c>
      <c r="B52" s="34" t="s">
        <v>299</v>
      </c>
      <c r="C52" s="34"/>
      <c r="D52" s="35" t="s">
        <v>184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300</v>
      </c>
      <c r="B53" s="34" t="s">
        <v>301</v>
      </c>
      <c r="C53" s="34"/>
      <c r="D53" s="35" t="s">
        <v>302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303</v>
      </c>
      <c r="B54" s="34" t="s">
        <v>304</v>
      </c>
      <c r="C54" s="34" t="s">
        <v>190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305</v>
      </c>
      <c r="B55" s="34" t="s">
        <v>306</v>
      </c>
      <c r="C55" s="34" t="s">
        <v>190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307</v>
      </c>
      <c r="B56" s="34" t="s">
        <v>308</v>
      </c>
      <c r="C56" s="34" t="s">
        <v>190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309</v>
      </c>
      <c r="B57" s="34" t="s">
        <v>310</v>
      </c>
      <c r="C57" s="34" t="s">
        <v>190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311</v>
      </c>
      <c r="B58" s="34" t="s">
        <v>312</v>
      </c>
      <c r="C58" s="34" t="s">
        <v>190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313</v>
      </c>
      <c r="B59" s="34" t="s">
        <v>314</v>
      </c>
      <c r="C59" s="34" t="s">
        <v>190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315</v>
      </c>
      <c r="B60" s="34" t="s">
        <v>316</v>
      </c>
      <c r="C60" s="34" t="s">
        <v>190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317</v>
      </c>
      <c r="B61" s="34" t="s">
        <v>318</v>
      </c>
      <c r="C61" s="34" t="s">
        <v>190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319</v>
      </c>
      <c r="B62" s="34" t="s">
        <v>320</v>
      </c>
      <c r="C62" s="34" t="s">
        <v>190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325</v>
      </c>
      <c r="B64" s="34" t="s">
        <v>326</v>
      </c>
      <c r="C64" s="34" t="s">
        <v>190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327</v>
      </c>
      <c r="B65" s="34" t="s">
        <v>328</v>
      </c>
      <c r="C65" s="34" t="s">
        <v>190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329</v>
      </c>
      <c r="B66" s="34" t="s">
        <v>330</v>
      </c>
      <c r="C66" s="34" t="s">
        <v>190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331</v>
      </c>
      <c r="B67" s="34" t="s">
        <v>332</v>
      </c>
      <c r="C67" s="34" t="s">
        <v>190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333</v>
      </c>
      <c r="B68" s="34" t="s">
        <v>334</v>
      </c>
      <c r="C68" s="34" t="s">
        <v>190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335</v>
      </c>
      <c r="B69" s="34" t="s">
        <v>336</v>
      </c>
      <c r="C69" s="34" t="s">
        <v>190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337</v>
      </c>
      <c r="B70" s="34" t="s">
        <v>338</v>
      </c>
      <c r="C70" s="34" t="s">
        <v>190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339</v>
      </c>
      <c r="B71" s="34" t="s">
        <v>340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344</v>
      </c>
      <c r="B73" s="34" t="s">
        <v>345</v>
      </c>
      <c r="C73" s="34"/>
      <c r="D73" s="35" t="s">
        <v>184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349</v>
      </c>
      <c r="B75" s="34" t="s">
        <v>350</v>
      </c>
      <c r="C75" s="34"/>
      <c r="D75" s="35" t="s">
        <v>184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354</v>
      </c>
      <c r="B77" s="34" t="s">
        <v>355</v>
      </c>
      <c r="C77" s="34"/>
      <c r="D77" s="35" t="s">
        <v>184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358</v>
      </c>
      <c r="B79" s="34" t="s">
        <v>359</v>
      </c>
      <c r="C79" s="34"/>
      <c r="D79" s="35" t="s">
        <v>184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363</v>
      </c>
      <c r="B81" s="34" t="s">
        <v>364</v>
      </c>
      <c r="C81" s="34"/>
      <c r="D81" s="35" t="s">
        <v>184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367</v>
      </c>
      <c r="B83" s="34" t="s">
        <v>368</v>
      </c>
      <c r="C83" s="34"/>
      <c r="D83" s="35" t="s">
        <v>184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372</v>
      </c>
      <c r="B85" s="34" t="s">
        <v>373</v>
      </c>
      <c r="C85" s="34"/>
      <c r="D85" s="35" t="s">
        <v>184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374</v>
      </c>
      <c r="B86" s="34" t="s">
        <v>375</v>
      </c>
      <c r="C86" s="34"/>
      <c r="D86" s="35" t="s">
        <v>184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376</v>
      </c>
      <c r="B87" s="34" t="s">
        <v>377</v>
      </c>
      <c r="C87" s="34" t="s">
        <v>190</v>
      </c>
      <c r="D87" s="47" t="s">
        <v>292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378</v>
      </c>
      <c r="B88" s="34" t="s">
        <v>379</v>
      </c>
      <c r="C88" s="34" t="s">
        <v>190</v>
      </c>
      <c r="D88" s="35" t="s">
        <v>380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381</v>
      </c>
      <c r="B89" s="34" t="s">
        <v>382</v>
      </c>
      <c r="C89" s="34"/>
      <c r="D89" s="35" t="s">
        <v>184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389</v>
      </c>
      <c r="B92" s="34" t="s">
        <v>390</v>
      </c>
      <c r="C92" s="34" t="s">
        <v>190</v>
      </c>
      <c r="D92" s="47" t="s">
        <v>292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391</v>
      </c>
      <c r="B93" s="34" t="s">
        <v>392</v>
      </c>
      <c r="C93" s="34"/>
      <c r="D93" s="35" t="s">
        <v>184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396</v>
      </c>
      <c r="B95" s="53" t="s">
        <v>397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398</v>
      </c>
      <c r="B96" s="34" t="s">
        <v>399</v>
      </c>
      <c r="C96" s="34"/>
      <c r="D96" s="35" t="s">
        <v>400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401</v>
      </c>
      <c r="B97" s="56" t="s">
        <v>402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403</v>
      </c>
      <c r="B98" s="56" t="s">
        <v>404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405</v>
      </c>
      <c r="B99" s="56" t="s">
        <v>406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407</v>
      </c>
      <c r="B100" s="56" t="s">
        <v>408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409</v>
      </c>
      <c r="B101" s="34" t="s">
        <v>410</v>
      </c>
      <c r="C101" s="34"/>
      <c r="D101" s="35" t="s">
        <v>411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412</v>
      </c>
      <c r="B102" s="56" t="s">
        <v>402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413</v>
      </c>
      <c r="B103" s="56" t="s">
        <v>404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414</v>
      </c>
      <c r="B104" s="56" t="s">
        <v>406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415</v>
      </c>
      <c r="B105" s="56" t="s">
        <v>408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416</v>
      </c>
      <c r="B106" s="34" t="s">
        <v>417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418</v>
      </c>
      <c r="B107" s="34" t="s">
        <v>419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420</v>
      </c>
      <c r="B108" s="56" t="s">
        <v>421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422</v>
      </c>
      <c r="B109" s="56" t="s">
        <v>423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330" t="s">
        <v>178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</row>
    <row r="2" spans="1:2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142" t="s">
        <v>451</v>
      </c>
      <c r="F2" s="142" t="s">
        <v>175</v>
      </c>
      <c r="G2" s="142" t="s">
        <v>452</v>
      </c>
      <c r="H2" s="142" t="s">
        <v>453</v>
      </c>
      <c r="I2" s="142" t="s">
        <v>454</v>
      </c>
      <c r="J2" s="142" t="s">
        <v>174</v>
      </c>
      <c r="K2" s="142" t="s">
        <v>455</v>
      </c>
      <c r="L2" s="142" t="s">
        <v>173</v>
      </c>
      <c r="M2" s="142" t="s">
        <v>456</v>
      </c>
      <c r="N2" s="142" t="s">
        <v>172</v>
      </c>
      <c r="O2" s="142" t="s">
        <v>171</v>
      </c>
      <c r="P2" s="142" t="s">
        <v>457</v>
      </c>
      <c r="Q2" s="142" t="s">
        <v>458</v>
      </c>
      <c r="R2" s="142" t="s">
        <v>459</v>
      </c>
      <c r="S2" s="142" t="s">
        <v>460</v>
      </c>
      <c r="T2" s="142" t="s">
        <v>461</v>
      </c>
      <c r="U2" s="142" t="s">
        <v>462</v>
      </c>
      <c r="V2" s="142" t="s">
        <v>463</v>
      </c>
      <c r="W2" s="32" t="s">
        <v>25</v>
      </c>
    </row>
    <row r="3" spans="1:23">
      <c r="A3" s="33" t="s">
        <v>182</v>
      </c>
      <c r="B3" s="34" t="s">
        <v>183</v>
      </c>
      <c r="C3" s="34"/>
      <c r="D3" s="35" t="s">
        <v>184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185</v>
      </c>
      <c r="B4" s="34" t="s">
        <v>128</v>
      </c>
      <c r="C4" s="34"/>
      <c r="D4" s="35" t="s">
        <v>184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186</v>
      </c>
      <c r="B5" s="34" t="s">
        <v>187</v>
      </c>
      <c r="C5" s="34"/>
      <c r="D5" s="35" t="s">
        <v>184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188</v>
      </c>
      <c r="B6" s="34" t="s">
        <v>189</v>
      </c>
      <c r="C6" s="34" t="s">
        <v>190</v>
      </c>
      <c r="D6" s="35" t="s">
        <v>191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192</v>
      </c>
      <c r="B7" s="34" t="s">
        <v>193</v>
      </c>
      <c r="C7" s="34" t="s">
        <v>190</v>
      </c>
      <c r="D7" s="35" t="s">
        <v>191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194</v>
      </c>
      <c r="B8" s="34" t="s">
        <v>195</v>
      </c>
      <c r="C8" s="34"/>
      <c r="D8" s="35" t="s">
        <v>184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196</v>
      </c>
      <c r="B9" s="34" t="s">
        <v>197</v>
      </c>
      <c r="C9" s="34" t="s">
        <v>190</v>
      </c>
      <c r="D9" s="35" t="s">
        <v>191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198</v>
      </c>
      <c r="B10" s="34" t="s">
        <v>199</v>
      </c>
      <c r="C10" s="34"/>
      <c r="D10" s="35" t="s">
        <v>184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204</v>
      </c>
      <c r="B13" s="34" t="s">
        <v>205</v>
      </c>
      <c r="C13" s="34"/>
      <c r="D13" s="35" t="s">
        <v>206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214</v>
      </c>
      <c r="B17" s="34" t="s">
        <v>215</v>
      </c>
      <c r="C17" s="34"/>
      <c r="D17" s="35" t="s">
        <v>184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222</v>
      </c>
      <c r="B20" s="34" t="s">
        <v>223</v>
      </c>
      <c r="C20" s="34"/>
      <c r="D20" s="42" t="s">
        <v>184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227</v>
      </c>
      <c r="B22" s="34" t="s">
        <v>228</v>
      </c>
      <c r="C22" s="34"/>
      <c r="D22" s="42" t="s">
        <v>209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234</v>
      </c>
      <c r="B25" s="34" t="s">
        <v>235</v>
      </c>
      <c r="C25" s="34"/>
      <c r="D25" s="35" t="s">
        <v>184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239</v>
      </c>
      <c r="B27" s="34" t="s">
        <v>240</v>
      </c>
      <c r="C27" s="34"/>
      <c r="D27" s="35" t="s">
        <v>184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281</v>
      </c>
      <c r="B45" s="34" t="s">
        <v>282</v>
      </c>
      <c r="C45" s="34"/>
      <c r="D45" s="35" t="s">
        <v>184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285</v>
      </c>
      <c r="B47" s="34" t="s">
        <v>286</v>
      </c>
      <c r="C47" s="34"/>
      <c r="D47" s="35" t="s">
        <v>184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300</v>
      </c>
      <c r="B53" s="34" t="s">
        <v>301</v>
      </c>
      <c r="C53" s="34"/>
      <c r="D53" s="35" t="s">
        <v>302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303</v>
      </c>
      <c r="B54" s="34" t="s">
        <v>304</v>
      </c>
      <c r="C54" s="34" t="s">
        <v>190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305</v>
      </c>
      <c r="B55" s="34" t="s">
        <v>306</v>
      </c>
      <c r="C55" s="34" t="s">
        <v>190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307</v>
      </c>
      <c r="B56" s="34" t="s">
        <v>308</v>
      </c>
      <c r="C56" s="34" t="s">
        <v>190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309</v>
      </c>
      <c r="B57" s="34" t="s">
        <v>310</v>
      </c>
      <c r="C57" s="34" t="s">
        <v>190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311</v>
      </c>
      <c r="B58" s="34" t="s">
        <v>312</v>
      </c>
      <c r="C58" s="34" t="s">
        <v>190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313</v>
      </c>
      <c r="B59" s="34" t="s">
        <v>314</v>
      </c>
      <c r="C59" s="34" t="s">
        <v>190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315</v>
      </c>
      <c r="B60" s="34" t="s">
        <v>316</v>
      </c>
      <c r="C60" s="34" t="s">
        <v>190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317</v>
      </c>
      <c r="B61" s="34" t="s">
        <v>318</v>
      </c>
      <c r="C61" s="34" t="s">
        <v>190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325</v>
      </c>
      <c r="B64" s="34" t="s">
        <v>326</v>
      </c>
      <c r="C64" s="34" t="s">
        <v>190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327</v>
      </c>
      <c r="B65" s="34" t="s">
        <v>328</v>
      </c>
      <c r="C65" s="34" t="s">
        <v>190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329</v>
      </c>
      <c r="B66" s="34" t="s">
        <v>330</v>
      </c>
      <c r="C66" s="34" t="s">
        <v>190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331</v>
      </c>
      <c r="B67" s="34" t="s">
        <v>332</v>
      </c>
      <c r="C67" s="34" t="s">
        <v>190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333</v>
      </c>
      <c r="B68" s="34" t="s">
        <v>334</v>
      </c>
      <c r="C68" s="34" t="s">
        <v>190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335</v>
      </c>
      <c r="B69" s="34" t="s">
        <v>336</v>
      </c>
      <c r="C69" s="34" t="s">
        <v>190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337</v>
      </c>
      <c r="B70" s="34" t="s">
        <v>338</v>
      </c>
      <c r="C70" s="34" t="s">
        <v>190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339</v>
      </c>
      <c r="B71" s="34" t="s">
        <v>340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344</v>
      </c>
      <c r="B73" s="34" t="s">
        <v>345</v>
      </c>
      <c r="C73" s="34"/>
      <c r="D73" s="35" t="s">
        <v>184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349</v>
      </c>
      <c r="B75" s="34" t="s">
        <v>350</v>
      </c>
      <c r="C75" s="34"/>
      <c r="D75" s="35" t="s">
        <v>184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358</v>
      </c>
      <c r="B79" s="34" t="s">
        <v>359</v>
      </c>
      <c r="C79" s="34"/>
      <c r="D79" s="35" t="s">
        <v>184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363</v>
      </c>
      <c r="B81" s="34" t="s">
        <v>364</v>
      </c>
      <c r="C81" s="34"/>
      <c r="D81" s="35" t="s">
        <v>184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372</v>
      </c>
      <c r="B85" s="34" t="s">
        <v>373</v>
      </c>
      <c r="C85" s="34"/>
      <c r="D85" s="35" t="s">
        <v>184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381</v>
      </c>
      <c r="B89" s="34" t="s">
        <v>382</v>
      </c>
      <c r="C89" s="34"/>
      <c r="D89" s="35" t="s">
        <v>184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401</v>
      </c>
      <c r="B97" s="56" t="s">
        <v>402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403</v>
      </c>
      <c r="B98" s="56" t="s">
        <v>404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412</v>
      </c>
      <c r="B102" s="56" t="s">
        <v>402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413</v>
      </c>
      <c r="B103" s="56" t="s">
        <v>404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418</v>
      </c>
      <c r="B107" s="34" t="s">
        <v>419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420</v>
      </c>
      <c r="B108" s="56" t="s">
        <v>421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422</v>
      </c>
      <c r="B109" s="56" t="s">
        <v>423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330" t="s">
        <v>545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</row>
    <row r="2" spans="1:19">
      <c r="A2" s="146" t="s">
        <v>0</v>
      </c>
      <c r="B2" s="146" t="s">
        <v>179</v>
      </c>
      <c r="C2" s="146" t="s">
        <v>180</v>
      </c>
      <c r="D2" s="147" t="s">
        <v>181</v>
      </c>
      <c r="E2" s="147" t="s">
        <v>546</v>
      </c>
      <c r="F2" s="147" t="s">
        <v>547</v>
      </c>
      <c r="G2" s="147" t="s">
        <v>548</v>
      </c>
      <c r="H2" s="147" t="s">
        <v>549</v>
      </c>
      <c r="I2" s="147" t="s">
        <v>550</v>
      </c>
      <c r="J2" s="147" t="s">
        <v>551</v>
      </c>
      <c r="K2" s="147" t="s">
        <v>552</v>
      </c>
      <c r="L2" s="147" t="s">
        <v>553</v>
      </c>
      <c r="M2" s="147" t="s">
        <v>554</v>
      </c>
      <c r="N2" s="147" t="s">
        <v>555</v>
      </c>
      <c r="O2" s="147" t="s">
        <v>556</v>
      </c>
      <c r="P2" s="147" t="s">
        <v>557</v>
      </c>
      <c r="Q2" s="147" t="s">
        <v>25</v>
      </c>
      <c r="R2" s="148"/>
    </row>
    <row r="3" spans="1:19">
      <c r="A3" s="149" t="s">
        <v>182</v>
      </c>
      <c r="B3" s="150" t="s">
        <v>183</v>
      </c>
      <c r="C3" s="150"/>
      <c r="D3" s="151" t="s">
        <v>184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185</v>
      </c>
      <c r="B4" s="150" t="s">
        <v>128</v>
      </c>
      <c r="C4" s="150"/>
      <c r="D4" s="151" t="s">
        <v>184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186</v>
      </c>
      <c r="B5" s="150" t="s">
        <v>187</v>
      </c>
      <c r="C5" s="150"/>
      <c r="D5" s="151" t="s">
        <v>184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188</v>
      </c>
      <c r="B6" s="150" t="s">
        <v>189</v>
      </c>
      <c r="C6" s="150" t="s">
        <v>190</v>
      </c>
      <c r="D6" s="151" t="s">
        <v>191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192</v>
      </c>
      <c r="B7" s="150" t="s">
        <v>193</v>
      </c>
      <c r="C7" s="150" t="s">
        <v>190</v>
      </c>
      <c r="D7" s="151" t="s">
        <v>191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194</v>
      </c>
      <c r="B8" s="150" t="s">
        <v>195</v>
      </c>
      <c r="C8" s="150"/>
      <c r="D8" s="151" t="s">
        <v>184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196</v>
      </c>
      <c r="B9" s="150" t="s">
        <v>197</v>
      </c>
      <c r="C9" s="150" t="s">
        <v>190</v>
      </c>
      <c r="D9" s="151" t="s">
        <v>191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198</v>
      </c>
      <c r="B10" s="150" t="s">
        <v>199</v>
      </c>
      <c r="C10" s="150"/>
      <c r="D10" s="151" t="s">
        <v>184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200</v>
      </c>
      <c r="B11" s="155" t="s">
        <v>201</v>
      </c>
      <c r="C11" s="155" t="s">
        <v>190</v>
      </c>
      <c r="D11" s="156" t="s">
        <v>184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202</v>
      </c>
      <c r="B12" s="155" t="s">
        <v>203</v>
      </c>
      <c r="C12" s="155" t="s">
        <v>190</v>
      </c>
      <c r="D12" s="156" t="s">
        <v>184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204</v>
      </c>
      <c r="B13" s="150" t="s">
        <v>205</v>
      </c>
      <c r="C13" s="150"/>
      <c r="D13" s="151" t="s">
        <v>206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207</v>
      </c>
      <c r="B14" s="155" t="s">
        <v>558</v>
      </c>
      <c r="C14" s="155" t="s">
        <v>190</v>
      </c>
      <c r="D14" s="156" t="s">
        <v>209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210</v>
      </c>
      <c r="B15" s="155" t="s">
        <v>559</v>
      </c>
      <c r="C15" s="155" t="s">
        <v>190</v>
      </c>
      <c r="D15" s="156" t="s">
        <v>209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212</v>
      </c>
      <c r="B16" s="155" t="s">
        <v>560</v>
      </c>
      <c r="C16" s="155" t="s">
        <v>190</v>
      </c>
      <c r="D16" s="156" t="s">
        <v>209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214</v>
      </c>
      <c r="B17" s="150" t="s">
        <v>215</v>
      </c>
      <c r="C17" s="150"/>
      <c r="D17" s="151" t="s">
        <v>184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216</v>
      </c>
      <c r="B18" s="158" t="s">
        <v>217</v>
      </c>
      <c r="C18" s="158" t="s">
        <v>190</v>
      </c>
      <c r="D18" s="159" t="s">
        <v>218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219</v>
      </c>
      <c r="B19" s="158" t="s">
        <v>220</v>
      </c>
      <c r="C19" s="158" t="s">
        <v>190</v>
      </c>
      <c r="D19" s="159" t="s">
        <v>221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222</v>
      </c>
      <c r="B20" s="150" t="s">
        <v>223</v>
      </c>
      <c r="C20" s="150"/>
      <c r="D20" s="159" t="s">
        <v>184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224</v>
      </c>
      <c r="B21" s="150" t="s">
        <v>561</v>
      </c>
      <c r="C21" s="150" t="s">
        <v>226</v>
      </c>
      <c r="D21" s="159" t="s">
        <v>184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227</v>
      </c>
      <c r="B22" s="150" t="s">
        <v>228</v>
      </c>
      <c r="C22" s="150"/>
      <c r="D22" s="159" t="s">
        <v>209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229</v>
      </c>
      <c r="B23" s="150" t="s">
        <v>562</v>
      </c>
      <c r="C23" s="150" t="s">
        <v>231</v>
      </c>
      <c r="D23" s="159" t="s">
        <v>209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232</v>
      </c>
      <c r="B24" s="150" t="s">
        <v>563</v>
      </c>
      <c r="C24" s="150" t="s">
        <v>231</v>
      </c>
      <c r="D24" s="159" t="s">
        <v>209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234</v>
      </c>
      <c r="B25" s="150" t="s">
        <v>235</v>
      </c>
      <c r="C25" s="150"/>
      <c r="D25" s="151" t="s">
        <v>184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236</v>
      </c>
      <c r="B26" s="155" t="s">
        <v>564</v>
      </c>
      <c r="C26" s="155" t="s">
        <v>238</v>
      </c>
      <c r="D26" s="156" t="s">
        <v>209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239</v>
      </c>
      <c r="B27" s="150" t="s">
        <v>240</v>
      </c>
      <c r="C27" s="150"/>
      <c r="D27" s="151" t="s">
        <v>184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241</v>
      </c>
      <c r="B28" s="155" t="s">
        <v>242</v>
      </c>
      <c r="C28" s="155" t="s">
        <v>243</v>
      </c>
      <c r="D28" s="156" t="s">
        <v>209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244</v>
      </c>
      <c r="B29" s="150" t="s">
        <v>245</v>
      </c>
      <c r="C29" s="158" t="s">
        <v>190</v>
      </c>
      <c r="D29" s="156" t="s">
        <v>246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247</v>
      </c>
      <c r="B30" s="150" t="s">
        <v>248</v>
      </c>
      <c r="C30" s="150" t="s">
        <v>248</v>
      </c>
      <c r="D30" s="156" t="s">
        <v>209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249</v>
      </c>
      <c r="B31" s="150" t="s">
        <v>250</v>
      </c>
      <c r="C31" s="150"/>
      <c r="D31" s="151" t="s">
        <v>184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251</v>
      </c>
      <c r="B32" s="150" t="s">
        <v>252</v>
      </c>
      <c r="C32" s="150"/>
      <c r="D32" s="151" t="s">
        <v>184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253</v>
      </c>
      <c r="B33" s="150" t="s">
        <v>254</v>
      </c>
      <c r="C33" s="150" t="s">
        <v>255</v>
      </c>
      <c r="D33" s="159" t="s">
        <v>256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257</v>
      </c>
      <c r="B34" s="150" t="s">
        <v>258</v>
      </c>
      <c r="C34" s="150" t="s">
        <v>255</v>
      </c>
      <c r="D34" s="159" t="s">
        <v>256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259</v>
      </c>
      <c r="B35" s="150" t="s">
        <v>260</v>
      </c>
      <c r="C35" s="150" t="s">
        <v>255</v>
      </c>
      <c r="D35" s="159" t="s">
        <v>261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262</v>
      </c>
      <c r="B36" s="150" t="s">
        <v>263</v>
      </c>
      <c r="C36" s="150" t="s">
        <v>255</v>
      </c>
      <c r="D36" s="159" t="s">
        <v>256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264</v>
      </c>
      <c r="B37" s="150" t="s">
        <v>265</v>
      </c>
      <c r="C37" s="150" t="s">
        <v>255</v>
      </c>
      <c r="D37" s="159" t="s">
        <v>256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266</v>
      </c>
      <c r="B38" s="150" t="s">
        <v>267</v>
      </c>
      <c r="C38" s="150" t="s">
        <v>255</v>
      </c>
      <c r="D38" s="159" t="s">
        <v>256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268</v>
      </c>
      <c r="B39" s="150" t="s">
        <v>269</v>
      </c>
      <c r="C39" s="150" t="s">
        <v>255</v>
      </c>
      <c r="D39" s="159" t="s">
        <v>256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270</v>
      </c>
      <c r="B40" s="150" t="s">
        <v>271</v>
      </c>
      <c r="C40" s="150"/>
      <c r="D40" s="151" t="s">
        <v>184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272</v>
      </c>
      <c r="B41" s="155" t="s">
        <v>273</v>
      </c>
      <c r="C41" s="155" t="s">
        <v>190</v>
      </c>
      <c r="D41" s="156" t="s">
        <v>274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275</v>
      </c>
      <c r="B42" s="150" t="s">
        <v>276</v>
      </c>
      <c r="C42" s="150"/>
      <c r="D42" s="151" t="s">
        <v>184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277</v>
      </c>
      <c r="B43" s="155" t="s">
        <v>278</v>
      </c>
      <c r="C43" s="155" t="s">
        <v>190</v>
      </c>
      <c r="D43" s="156" t="s">
        <v>261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279</v>
      </c>
      <c r="B44" s="155" t="s">
        <v>280</v>
      </c>
      <c r="C44" s="155" t="s">
        <v>190</v>
      </c>
      <c r="D44" s="156" t="s">
        <v>261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281</v>
      </c>
      <c r="B45" s="150" t="s">
        <v>282</v>
      </c>
      <c r="C45" s="150"/>
      <c r="D45" s="151" t="s">
        <v>184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283</v>
      </c>
      <c r="B46" s="150" t="s">
        <v>284</v>
      </c>
      <c r="C46" s="150" t="s">
        <v>190</v>
      </c>
      <c r="D46" s="151" t="s">
        <v>191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285</v>
      </c>
      <c r="B47" s="150" t="s">
        <v>286</v>
      </c>
      <c r="C47" s="150"/>
      <c r="D47" s="151" t="s">
        <v>184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287</v>
      </c>
      <c r="B48" s="150" t="s">
        <v>288</v>
      </c>
      <c r="C48" s="150" t="s">
        <v>190</v>
      </c>
      <c r="D48" s="151" t="s">
        <v>289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290</v>
      </c>
      <c r="B49" s="155" t="s">
        <v>291</v>
      </c>
      <c r="C49" s="155" t="s">
        <v>190</v>
      </c>
      <c r="D49" s="156" t="s">
        <v>292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293</v>
      </c>
      <c r="B50" s="155" t="s">
        <v>294</v>
      </c>
      <c r="C50" s="155" t="s">
        <v>190</v>
      </c>
      <c r="D50" s="156" t="s">
        <v>292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295</v>
      </c>
      <c r="B51" s="150" t="s">
        <v>296</v>
      </c>
      <c r="C51" s="150" t="s">
        <v>190</v>
      </c>
      <c r="D51" s="159" t="s">
        <v>297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298</v>
      </c>
      <c r="B52" s="150" t="s">
        <v>299</v>
      </c>
      <c r="C52" s="150"/>
      <c r="D52" s="151" t="s">
        <v>184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300</v>
      </c>
      <c r="B53" s="150" t="s">
        <v>301</v>
      </c>
      <c r="C53" s="150"/>
      <c r="D53" s="151" t="s">
        <v>302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303</v>
      </c>
      <c r="B54" s="150" t="s">
        <v>304</v>
      </c>
      <c r="C54" s="150" t="s">
        <v>190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305</v>
      </c>
      <c r="B55" s="150" t="s">
        <v>306</v>
      </c>
      <c r="C55" s="150" t="s">
        <v>190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307</v>
      </c>
      <c r="B56" s="150" t="s">
        <v>308</v>
      </c>
      <c r="C56" s="150" t="s">
        <v>190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309</v>
      </c>
      <c r="B57" s="150" t="s">
        <v>310</v>
      </c>
      <c r="C57" s="150" t="s">
        <v>190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311</v>
      </c>
      <c r="B58" s="150" t="s">
        <v>312</v>
      </c>
      <c r="C58" s="150" t="s">
        <v>190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313</v>
      </c>
      <c r="B59" s="150" t="s">
        <v>314</v>
      </c>
      <c r="C59" s="150" t="s">
        <v>190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315</v>
      </c>
      <c r="B60" s="150" t="s">
        <v>316</v>
      </c>
      <c r="C60" s="150" t="s">
        <v>190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317</v>
      </c>
      <c r="B61" s="150" t="s">
        <v>318</v>
      </c>
      <c r="C61" s="150" t="s">
        <v>190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319</v>
      </c>
      <c r="B62" s="150" t="s">
        <v>320</v>
      </c>
      <c r="C62" s="150" t="s">
        <v>190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321</v>
      </c>
      <c r="B63" s="150" t="s">
        <v>565</v>
      </c>
      <c r="C63" s="150" t="s">
        <v>566</v>
      </c>
      <c r="D63" s="164" t="s">
        <v>567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325</v>
      </c>
      <c r="B64" s="150" t="s">
        <v>326</v>
      </c>
      <c r="C64" s="150" t="s">
        <v>190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327</v>
      </c>
      <c r="B65" s="150" t="s">
        <v>328</v>
      </c>
      <c r="C65" s="150" t="s">
        <v>190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329</v>
      </c>
      <c r="B66" s="150" t="s">
        <v>330</v>
      </c>
      <c r="C66" s="150" t="s">
        <v>190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331</v>
      </c>
      <c r="B67" s="150" t="s">
        <v>332</v>
      </c>
      <c r="C67" s="150" t="s">
        <v>190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333</v>
      </c>
      <c r="B68" s="150" t="s">
        <v>334</v>
      </c>
      <c r="C68" s="150" t="s">
        <v>190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335</v>
      </c>
      <c r="B69" s="150" t="s">
        <v>336</v>
      </c>
      <c r="C69" s="150" t="s">
        <v>190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337</v>
      </c>
      <c r="B70" s="150" t="s">
        <v>338</v>
      </c>
      <c r="C70" s="150" t="s">
        <v>190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339</v>
      </c>
      <c r="B71" s="150" t="s">
        <v>340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341</v>
      </c>
      <c r="B72" s="155" t="s">
        <v>342</v>
      </c>
      <c r="C72" s="155" t="s">
        <v>190</v>
      </c>
      <c r="D72" s="165" t="s">
        <v>343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344</v>
      </c>
      <c r="B73" s="150" t="s">
        <v>345</v>
      </c>
      <c r="C73" s="150"/>
      <c r="D73" s="151" t="s">
        <v>184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346</v>
      </c>
      <c r="B74" s="155" t="s">
        <v>347</v>
      </c>
      <c r="C74" s="155" t="s">
        <v>190</v>
      </c>
      <c r="D74" s="165" t="s">
        <v>348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349</v>
      </c>
      <c r="B75" s="150" t="s">
        <v>350</v>
      </c>
      <c r="C75" s="150"/>
      <c r="D75" s="151" t="s">
        <v>184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351</v>
      </c>
      <c r="B76" s="155" t="s">
        <v>352</v>
      </c>
      <c r="C76" s="155" t="s">
        <v>190</v>
      </c>
      <c r="D76" s="165" t="s">
        <v>353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354</v>
      </c>
      <c r="B77" s="150" t="s">
        <v>355</v>
      </c>
      <c r="C77" s="150"/>
      <c r="D77" s="151" t="s">
        <v>184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356</v>
      </c>
      <c r="B78" s="155" t="s">
        <v>357</v>
      </c>
      <c r="C78" s="155" t="s">
        <v>190</v>
      </c>
      <c r="D78" s="165" t="s">
        <v>292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358</v>
      </c>
      <c r="B79" s="150" t="s">
        <v>359</v>
      </c>
      <c r="C79" s="150"/>
      <c r="D79" s="151" t="s">
        <v>184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360</v>
      </c>
      <c r="B80" s="155" t="s">
        <v>361</v>
      </c>
      <c r="C80" s="155" t="s">
        <v>190</v>
      </c>
      <c r="D80" s="165" t="s">
        <v>362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363</v>
      </c>
      <c r="B81" s="150" t="s">
        <v>364</v>
      </c>
      <c r="C81" s="150"/>
      <c r="D81" s="151" t="s">
        <v>184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365</v>
      </c>
      <c r="B82" s="155" t="s">
        <v>366</v>
      </c>
      <c r="C82" s="155" t="s">
        <v>190</v>
      </c>
      <c r="D82" s="156" t="s">
        <v>209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367</v>
      </c>
      <c r="B83" s="150" t="s">
        <v>368</v>
      </c>
      <c r="C83" s="150"/>
      <c r="D83" s="151" t="s">
        <v>184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369</v>
      </c>
      <c r="B84" s="150" t="s">
        <v>370</v>
      </c>
      <c r="C84" s="150" t="s">
        <v>190</v>
      </c>
      <c r="D84" s="164" t="s">
        <v>371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372</v>
      </c>
      <c r="B85" s="150" t="s">
        <v>373</v>
      </c>
      <c r="C85" s="150"/>
      <c r="D85" s="151" t="s">
        <v>184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374</v>
      </c>
      <c r="B86" s="150" t="s">
        <v>375</v>
      </c>
      <c r="C86" s="150"/>
      <c r="D86" s="151" t="s">
        <v>184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376</v>
      </c>
      <c r="B87" s="150" t="s">
        <v>377</v>
      </c>
      <c r="C87" s="150" t="s">
        <v>190</v>
      </c>
      <c r="D87" s="164" t="s">
        <v>292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378</v>
      </c>
      <c r="B88" s="150" t="s">
        <v>379</v>
      </c>
      <c r="C88" s="150" t="s">
        <v>190</v>
      </c>
      <c r="D88" s="151" t="s">
        <v>380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381</v>
      </c>
      <c r="B89" s="150" t="s">
        <v>382</v>
      </c>
      <c r="C89" s="150"/>
      <c r="D89" s="151" t="s">
        <v>184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383</v>
      </c>
      <c r="B90" s="155" t="s">
        <v>384</v>
      </c>
      <c r="C90" s="155" t="s">
        <v>190</v>
      </c>
      <c r="D90" s="165" t="s">
        <v>385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386</v>
      </c>
      <c r="B91" s="155" t="s">
        <v>387</v>
      </c>
      <c r="C91" s="155" t="s">
        <v>190</v>
      </c>
      <c r="D91" s="165" t="s">
        <v>388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389</v>
      </c>
      <c r="B92" s="150" t="s">
        <v>390</v>
      </c>
      <c r="C92" s="150" t="s">
        <v>190</v>
      </c>
      <c r="D92" s="164" t="s">
        <v>292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391</v>
      </c>
      <c r="B93" s="150" t="s">
        <v>392</v>
      </c>
      <c r="C93" s="150"/>
      <c r="D93" s="151" t="s">
        <v>184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393</v>
      </c>
      <c r="B94" s="167" t="s">
        <v>394</v>
      </c>
      <c r="C94" s="150" t="s">
        <v>190</v>
      </c>
      <c r="D94" s="168" t="s">
        <v>568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396</v>
      </c>
      <c r="B95" s="170" t="s">
        <v>397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398</v>
      </c>
      <c r="B96" s="150" t="s">
        <v>399</v>
      </c>
      <c r="C96" s="150"/>
      <c r="D96" s="151" t="s">
        <v>569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401</v>
      </c>
      <c r="B97" s="173" t="s">
        <v>402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403</v>
      </c>
      <c r="B98" s="173" t="s">
        <v>404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405</v>
      </c>
      <c r="B99" s="173" t="s">
        <v>406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407</v>
      </c>
      <c r="B100" s="173" t="s">
        <v>408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409</v>
      </c>
      <c r="B101" s="150" t="s">
        <v>410</v>
      </c>
      <c r="C101" s="150"/>
      <c r="D101" s="151" t="s">
        <v>570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412</v>
      </c>
      <c r="B102" s="173" t="s">
        <v>402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413</v>
      </c>
      <c r="B103" s="173" t="s">
        <v>404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414</v>
      </c>
      <c r="B104" s="173" t="s">
        <v>406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415</v>
      </c>
      <c r="B105" s="173" t="s">
        <v>408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416</v>
      </c>
      <c r="B106" s="150" t="s">
        <v>417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418</v>
      </c>
      <c r="B107" s="150" t="s">
        <v>419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420</v>
      </c>
      <c r="B108" s="173" t="s">
        <v>421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422</v>
      </c>
      <c r="B109" s="173" t="s">
        <v>423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330" t="s">
        <v>178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</row>
    <row r="2" spans="1:1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535</v>
      </c>
      <c r="F2" s="32" t="s">
        <v>536</v>
      </c>
      <c r="G2" s="32" t="s">
        <v>537</v>
      </c>
      <c r="H2" s="32" t="s">
        <v>538</v>
      </c>
      <c r="I2" s="32" t="s">
        <v>539</v>
      </c>
      <c r="J2" s="32" t="s">
        <v>540</v>
      </c>
      <c r="K2" s="32" t="s">
        <v>541</v>
      </c>
      <c r="L2" s="32" t="s">
        <v>542</v>
      </c>
      <c r="M2" s="32" t="s">
        <v>25</v>
      </c>
    </row>
    <row r="3" spans="1:13">
      <c r="A3" s="33" t="s">
        <v>182</v>
      </c>
      <c r="B3" s="34" t="s">
        <v>183</v>
      </c>
      <c r="C3" s="34"/>
      <c r="D3" s="35" t="s">
        <v>184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185</v>
      </c>
      <c r="B4" s="34" t="s">
        <v>128</v>
      </c>
      <c r="C4" s="34"/>
      <c r="D4" s="35" t="s">
        <v>184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186</v>
      </c>
      <c r="B5" s="34" t="s">
        <v>187</v>
      </c>
      <c r="C5" s="34"/>
      <c r="D5" s="35" t="s">
        <v>184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188</v>
      </c>
      <c r="B6" s="34" t="s">
        <v>189</v>
      </c>
      <c r="C6" s="34" t="s">
        <v>190</v>
      </c>
      <c r="D6" s="35" t="s">
        <v>191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192</v>
      </c>
      <c r="B7" s="34" t="s">
        <v>193</v>
      </c>
      <c r="C7" s="34" t="s">
        <v>190</v>
      </c>
      <c r="D7" s="35" t="s">
        <v>191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194</v>
      </c>
      <c r="B8" s="34" t="s">
        <v>195</v>
      </c>
      <c r="C8" s="34"/>
      <c r="D8" s="35" t="s">
        <v>184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196</v>
      </c>
      <c r="B9" s="34" t="s">
        <v>197</v>
      </c>
      <c r="C9" s="34" t="s">
        <v>190</v>
      </c>
      <c r="D9" s="35" t="s">
        <v>191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198</v>
      </c>
      <c r="B10" s="34" t="s">
        <v>199</v>
      </c>
      <c r="C10" s="34"/>
      <c r="D10" s="35" t="s">
        <v>184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204</v>
      </c>
      <c r="B13" s="34" t="s">
        <v>205</v>
      </c>
      <c r="C13" s="34"/>
      <c r="D13" s="35" t="s">
        <v>206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212</v>
      </c>
      <c r="B16" s="38" t="s">
        <v>543</v>
      </c>
      <c r="C16" s="38" t="s">
        <v>190</v>
      </c>
      <c r="D16" s="39" t="s">
        <v>209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214</v>
      </c>
      <c r="B17" s="34" t="s">
        <v>215</v>
      </c>
      <c r="C17" s="34"/>
      <c r="D17" s="35" t="s">
        <v>184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222</v>
      </c>
      <c r="B20" s="34" t="s">
        <v>223</v>
      </c>
      <c r="C20" s="34"/>
      <c r="D20" s="42" t="s">
        <v>184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227</v>
      </c>
      <c r="B22" s="34" t="s">
        <v>228</v>
      </c>
      <c r="C22" s="34"/>
      <c r="D22" s="42" t="s">
        <v>209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234</v>
      </c>
      <c r="B25" s="34" t="s">
        <v>235</v>
      </c>
      <c r="C25" s="34"/>
      <c r="D25" s="35" t="s">
        <v>184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236</v>
      </c>
      <c r="B26" s="38" t="s">
        <v>544</v>
      </c>
      <c r="C26" s="38" t="s">
        <v>238</v>
      </c>
      <c r="D26" s="39" t="s">
        <v>209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239</v>
      </c>
      <c r="B27" s="34" t="s">
        <v>240</v>
      </c>
      <c r="C27" s="34"/>
      <c r="D27" s="35" t="s">
        <v>184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281</v>
      </c>
      <c r="B45" s="34" t="s">
        <v>282</v>
      </c>
      <c r="C45" s="34"/>
      <c r="D45" s="35" t="s">
        <v>184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285</v>
      </c>
      <c r="B47" s="34" t="s">
        <v>286</v>
      </c>
      <c r="C47" s="34"/>
      <c r="D47" s="35" t="s">
        <v>184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300</v>
      </c>
      <c r="B53" s="34" t="s">
        <v>301</v>
      </c>
      <c r="C53" s="34"/>
      <c r="D53" s="35" t="s">
        <v>302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303</v>
      </c>
      <c r="B54" s="34" t="s">
        <v>304</v>
      </c>
      <c r="C54" s="34" t="s">
        <v>190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305</v>
      </c>
      <c r="B55" s="34" t="s">
        <v>306</v>
      </c>
      <c r="C55" s="34" t="s">
        <v>190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307</v>
      </c>
      <c r="B56" s="34" t="s">
        <v>308</v>
      </c>
      <c r="C56" s="34" t="s">
        <v>190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309</v>
      </c>
      <c r="B57" s="34" t="s">
        <v>310</v>
      </c>
      <c r="C57" s="34" t="s">
        <v>190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311</v>
      </c>
      <c r="B58" s="34" t="s">
        <v>312</v>
      </c>
      <c r="C58" s="34" t="s">
        <v>190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313</v>
      </c>
      <c r="B59" s="34" t="s">
        <v>314</v>
      </c>
      <c r="C59" s="34" t="s">
        <v>190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315</v>
      </c>
      <c r="B60" s="34" t="s">
        <v>316</v>
      </c>
      <c r="C60" s="34" t="s">
        <v>190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317</v>
      </c>
      <c r="B61" s="34" t="s">
        <v>318</v>
      </c>
      <c r="C61" s="34" t="s">
        <v>190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325</v>
      </c>
      <c r="B64" s="34" t="s">
        <v>326</v>
      </c>
      <c r="C64" s="34" t="s">
        <v>190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327</v>
      </c>
      <c r="B65" s="34" t="s">
        <v>328</v>
      </c>
      <c r="C65" s="34" t="s">
        <v>190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329</v>
      </c>
      <c r="B66" s="34" t="s">
        <v>330</v>
      </c>
      <c r="C66" s="34" t="s">
        <v>190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331</v>
      </c>
      <c r="B67" s="34" t="s">
        <v>332</v>
      </c>
      <c r="C67" s="34" t="s">
        <v>190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333</v>
      </c>
      <c r="B68" s="34" t="s">
        <v>334</v>
      </c>
      <c r="C68" s="34" t="s">
        <v>190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335</v>
      </c>
      <c r="B69" s="34" t="s">
        <v>336</v>
      </c>
      <c r="C69" s="34" t="s">
        <v>190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337</v>
      </c>
      <c r="B70" s="34" t="s">
        <v>338</v>
      </c>
      <c r="C70" s="34" t="s">
        <v>190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339</v>
      </c>
      <c r="B71" s="34" t="s">
        <v>340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344</v>
      </c>
      <c r="B73" s="34" t="s">
        <v>345</v>
      </c>
      <c r="C73" s="34"/>
      <c r="D73" s="35" t="s">
        <v>184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349</v>
      </c>
      <c r="B75" s="34" t="s">
        <v>350</v>
      </c>
      <c r="C75" s="34"/>
      <c r="D75" s="35" t="s">
        <v>184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358</v>
      </c>
      <c r="B79" s="34" t="s">
        <v>359</v>
      </c>
      <c r="C79" s="34"/>
      <c r="D79" s="35" t="s">
        <v>184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363</v>
      </c>
      <c r="B81" s="34" t="s">
        <v>364</v>
      </c>
      <c r="C81" s="34"/>
      <c r="D81" s="35" t="s">
        <v>184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367</v>
      </c>
      <c r="B83" s="34" t="s">
        <v>368</v>
      </c>
      <c r="C83" s="34"/>
      <c r="D83" s="35" t="s">
        <v>184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372</v>
      </c>
      <c r="B85" s="34" t="s">
        <v>373</v>
      </c>
      <c r="C85" s="34"/>
      <c r="D85" s="35" t="s">
        <v>184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381</v>
      </c>
      <c r="B89" s="34" t="s">
        <v>382</v>
      </c>
      <c r="C89" s="34"/>
      <c r="D89" s="35" t="s">
        <v>184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391</v>
      </c>
      <c r="B93" s="34" t="s">
        <v>392</v>
      </c>
      <c r="C93" s="34"/>
      <c r="D93" s="35" t="s">
        <v>184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401</v>
      </c>
      <c r="B97" s="56" t="s">
        <v>402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403</v>
      </c>
      <c r="B98" s="56" t="s">
        <v>404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405</v>
      </c>
      <c r="B99" s="56" t="s">
        <v>406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412</v>
      </c>
      <c r="B102" s="56" t="s">
        <v>402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413</v>
      </c>
      <c r="B103" s="56" t="s">
        <v>404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414</v>
      </c>
      <c r="B104" s="56" t="s">
        <v>406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418</v>
      </c>
      <c r="B107" s="34" t="s">
        <v>419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420</v>
      </c>
      <c r="B108" s="56" t="s">
        <v>421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422</v>
      </c>
      <c r="B109" s="56" t="s">
        <v>423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330" t="s">
        <v>178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464</v>
      </c>
      <c r="K2" s="32" t="s">
        <v>465</v>
      </c>
      <c r="L2" s="32" t="s">
        <v>466</v>
      </c>
      <c r="M2" s="32" t="s">
        <v>113</v>
      </c>
      <c r="N2" s="32" t="s">
        <v>467</v>
      </c>
      <c r="O2" s="32" t="s">
        <v>468</v>
      </c>
      <c r="P2" s="32" t="s">
        <v>428</v>
      </c>
      <c r="Q2" s="32" t="s">
        <v>469</v>
      </c>
      <c r="R2" s="32" t="s">
        <v>470</v>
      </c>
      <c r="S2" s="32" t="s">
        <v>25</v>
      </c>
    </row>
    <row r="3" spans="1:19">
      <c r="A3" s="33" t="s">
        <v>182</v>
      </c>
      <c r="B3" s="34" t="s">
        <v>183</v>
      </c>
      <c r="C3" s="34"/>
      <c r="D3" s="35" t="s">
        <v>184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185</v>
      </c>
      <c r="B4" s="34" t="s">
        <v>128</v>
      </c>
      <c r="C4" s="34"/>
      <c r="D4" s="35" t="s">
        <v>184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186</v>
      </c>
      <c r="B5" s="34" t="s">
        <v>187</v>
      </c>
      <c r="C5" s="34"/>
      <c r="D5" s="35" t="s">
        <v>184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188</v>
      </c>
      <c r="B6" s="34" t="s">
        <v>189</v>
      </c>
      <c r="C6" s="34" t="s">
        <v>190</v>
      </c>
      <c r="D6" s="35" t="s">
        <v>191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192</v>
      </c>
      <c r="B7" s="34" t="s">
        <v>193</v>
      </c>
      <c r="C7" s="34" t="s">
        <v>190</v>
      </c>
      <c r="D7" s="35" t="s">
        <v>191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194</v>
      </c>
      <c r="B8" s="34" t="s">
        <v>195</v>
      </c>
      <c r="C8" s="34"/>
      <c r="D8" s="35" t="s">
        <v>184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196</v>
      </c>
      <c r="B9" s="34" t="s">
        <v>197</v>
      </c>
      <c r="C9" s="34" t="s">
        <v>190</v>
      </c>
      <c r="D9" s="35" t="s">
        <v>191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198</v>
      </c>
      <c r="B10" s="34" t="s">
        <v>199</v>
      </c>
      <c r="C10" s="34"/>
      <c r="D10" s="35" t="s">
        <v>184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204</v>
      </c>
      <c r="B13" s="34" t="s">
        <v>205</v>
      </c>
      <c r="C13" s="34"/>
      <c r="D13" s="35" t="s">
        <v>206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214</v>
      </c>
      <c r="B17" s="34" t="s">
        <v>215</v>
      </c>
      <c r="C17" s="34"/>
      <c r="D17" s="35" t="s">
        <v>184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222</v>
      </c>
      <c r="B20" s="34" t="s">
        <v>223</v>
      </c>
      <c r="C20" s="34"/>
      <c r="D20" s="42" t="s">
        <v>184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227</v>
      </c>
      <c r="B22" s="34" t="s">
        <v>228</v>
      </c>
      <c r="C22" s="34"/>
      <c r="D22" s="42" t="s">
        <v>209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229</v>
      </c>
      <c r="B23" s="34" t="s">
        <v>471</v>
      </c>
      <c r="C23" s="34" t="s">
        <v>231</v>
      </c>
      <c r="D23" s="42" t="s">
        <v>209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232</v>
      </c>
      <c r="B24" s="34" t="s">
        <v>472</v>
      </c>
      <c r="C24" s="34" t="s">
        <v>231</v>
      </c>
      <c r="D24" s="42" t="s">
        <v>209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234</v>
      </c>
      <c r="B25" s="34" t="s">
        <v>235</v>
      </c>
      <c r="C25" s="34"/>
      <c r="D25" s="35" t="s">
        <v>184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239</v>
      </c>
      <c r="B27" s="34" t="s">
        <v>240</v>
      </c>
      <c r="C27" s="34"/>
      <c r="D27" s="35" t="s">
        <v>184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281</v>
      </c>
      <c r="B45" s="34" t="s">
        <v>282</v>
      </c>
      <c r="C45" s="34"/>
      <c r="D45" s="35" t="s">
        <v>184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285</v>
      </c>
      <c r="B47" s="34" t="s">
        <v>286</v>
      </c>
      <c r="C47" s="34"/>
      <c r="D47" s="35" t="s">
        <v>184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287</v>
      </c>
      <c r="B48" s="63" t="s">
        <v>288</v>
      </c>
      <c r="C48" s="63" t="s">
        <v>190</v>
      </c>
      <c r="D48" s="64" t="s">
        <v>289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300</v>
      </c>
      <c r="B53" s="34" t="s">
        <v>301</v>
      </c>
      <c r="C53" s="34"/>
      <c r="D53" s="35" t="s">
        <v>302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303</v>
      </c>
      <c r="B54" s="34" t="s">
        <v>304</v>
      </c>
      <c r="C54" s="34" t="s">
        <v>190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305</v>
      </c>
      <c r="B55" s="34" t="s">
        <v>306</v>
      </c>
      <c r="C55" s="34" t="s">
        <v>190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307</v>
      </c>
      <c r="B56" s="34" t="s">
        <v>308</v>
      </c>
      <c r="C56" s="34" t="s">
        <v>190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309</v>
      </c>
      <c r="B57" s="34" t="s">
        <v>310</v>
      </c>
      <c r="C57" s="34" t="s">
        <v>190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311</v>
      </c>
      <c r="B58" s="34" t="s">
        <v>312</v>
      </c>
      <c r="C58" s="34" t="s">
        <v>190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313</v>
      </c>
      <c r="B59" s="34" t="s">
        <v>314</v>
      </c>
      <c r="C59" s="34" t="s">
        <v>190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315</v>
      </c>
      <c r="B60" s="34" t="s">
        <v>316</v>
      </c>
      <c r="C60" s="34" t="s">
        <v>190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317</v>
      </c>
      <c r="B61" s="34" t="s">
        <v>318</v>
      </c>
      <c r="C61" s="34" t="s">
        <v>190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319</v>
      </c>
      <c r="B62" s="34" t="s">
        <v>320</v>
      </c>
      <c r="C62" s="34" t="s">
        <v>190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325</v>
      </c>
      <c r="B64" s="34" t="s">
        <v>326</v>
      </c>
      <c r="C64" s="34" t="s">
        <v>190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327</v>
      </c>
      <c r="B65" s="34" t="s">
        <v>328</v>
      </c>
      <c r="C65" s="34" t="s">
        <v>190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329</v>
      </c>
      <c r="B66" s="34" t="s">
        <v>330</v>
      </c>
      <c r="C66" s="34" t="s">
        <v>190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331</v>
      </c>
      <c r="B67" s="34" t="s">
        <v>332</v>
      </c>
      <c r="C67" s="34" t="s">
        <v>190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333</v>
      </c>
      <c r="B68" s="34" t="s">
        <v>334</v>
      </c>
      <c r="C68" s="34" t="s">
        <v>190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335</v>
      </c>
      <c r="B69" s="34" t="s">
        <v>336</v>
      </c>
      <c r="C69" s="34" t="s">
        <v>190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337</v>
      </c>
      <c r="B70" s="34" t="s">
        <v>338</v>
      </c>
      <c r="C70" s="34" t="s">
        <v>190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339</v>
      </c>
      <c r="B71" s="34" t="s">
        <v>340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344</v>
      </c>
      <c r="B73" s="34" t="s">
        <v>345</v>
      </c>
      <c r="C73" s="34"/>
      <c r="D73" s="35" t="s">
        <v>184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349</v>
      </c>
      <c r="B75" s="34" t="s">
        <v>350</v>
      </c>
      <c r="C75" s="34"/>
      <c r="D75" s="35" t="s">
        <v>184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358</v>
      </c>
      <c r="B79" s="34" t="s">
        <v>359</v>
      </c>
      <c r="C79" s="34"/>
      <c r="D79" s="35" t="s">
        <v>184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363</v>
      </c>
      <c r="B81" s="34" t="s">
        <v>364</v>
      </c>
      <c r="C81" s="34"/>
      <c r="D81" s="35" t="s">
        <v>184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372</v>
      </c>
      <c r="B85" s="34" t="s">
        <v>373</v>
      </c>
      <c r="C85" s="34"/>
      <c r="D85" s="35" t="s">
        <v>184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381</v>
      </c>
      <c r="B89" s="34" t="s">
        <v>382</v>
      </c>
      <c r="C89" s="34"/>
      <c r="D89" s="35" t="s">
        <v>184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393</v>
      </c>
      <c r="B94" s="50" t="s">
        <v>394</v>
      </c>
      <c r="C94" s="34" t="s">
        <v>190</v>
      </c>
      <c r="D94" s="51" t="s">
        <v>520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398</v>
      </c>
      <c r="B96" s="34" t="s">
        <v>399</v>
      </c>
      <c r="C96" s="34"/>
      <c r="D96" s="35" t="s">
        <v>521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401</v>
      </c>
      <c r="B97" s="56" t="s">
        <v>402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403</v>
      </c>
      <c r="B98" s="56" t="s">
        <v>404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409</v>
      </c>
      <c r="B101" s="34" t="s">
        <v>410</v>
      </c>
      <c r="C101" s="34"/>
      <c r="D101" s="35" t="s">
        <v>522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412</v>
      </c>
      <c r="B102" s="56" t="s">
        <v>402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413</v>
      </c>
      <c r="B103" s="56" t="s">
        <v>404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418</v>
      </c>
      <c r="B107" s="34" t="s">
        <v>419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420</v>
      </c>
      <c r="B108" s="56" t="s">
        <v>421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422</v>
      </c>
      <c r="B109" s="56" t="s">
        <v>423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330" t="s">
        <v>178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</row>
    <row r="2" spans="1:24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118</v>
      </c>
      <c r="F2" s="32" t="s">
        <v>119</v>
      </c>
      <c r="G2" s="32" t="s">
        <v>448</v>
      </c>
      <c r="H2" s="32" t="s">
        <v>120</v>
      </c>
      <c r="I2" s="32" t="s">
        <v>121</v>
      </c>
      <c r="J2" s="32" t="s">
        <v>426</v>
      </c>
      <c r="K2" s="32" t="s">
        <v>123</v>
      </c>
      <c r="L2" s="32" t="s">
        <v>449</v>
      </c>
      <c r="M2" s="32" t="s">
        <v>450</v>
      </c>
      <c r="N2" s="32" t="s">
        <v>428</v>
      </c>
      <c r="O2" s="32" t="s">
        <v>571</v>
      </c>
      <c r="P2" s="32" t="s">
        <v>571</v>
      </c>
      <c r="Q2" s="32" t="s">
        <v>571</v>
      </c>
      <c r="R2" s="32" t="s">
        <v>571</v>
      </c>
      <c r="S2" s="32" t="s">
        <v>571</v>
      </c>
      <c r="T2" s="32" t="s">
        <v>571</v>
      </c>
      <c r="U2" s="32" t="s">
        <v>571</v>
      </c>
      <c r="V2" s="32" t="s">
        <v>571</v>
      </c>
      <c r="W2" s="32" t="s">
        <v>25</v>
      </c>
      <c r="X2" s="176" t="s">
        <v>572</v>
      </c>
    </row>
    <row r="3" spans="1:24">
      <c r="A3" s="33" t="s">
        <v>182</v>
      </c>
      <c r="B3" s="34" t="s">
        <v>183</v>
      </c>
      <c r="C3" s="34"/>
      <c r="D3" s="35" t="s">
        <v>184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185</v>
      </c>
      <c r="B4" s="34" t="s">
        <v>128</v>
      </c>
      <c r="C4" s="34"/>
      <c r="D4" s="35" t="s">
        <v>184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186</v>
      </c>
      <c r="B5" s="34" t="s">
        <v>187</v>
      </c>
      <c r="C5" s="34"/>
      <c r="D5" s="35" t="s">
        <v>184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188</v>
      </c>
      <c r="B6" s="34" t="s">
        <v>189</v>
      </c>
      <c r="C6" s="34" t="s">
        <v>190</v>
      </c>
      <c r="D6" s="35" t="s">
        <v>191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192</v>
      </c>
      <c r="B7" s="34" t="s">
        <v>193</v>
      </c>
      <c r="C7" s="34" t="s">
        <v>190</v>
      </c>
      <c r="D7" s="35" t="s">
        <v>191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194</v>
      </c>
      <c r="B8" s="34" t="s">
        <v>195</v>
      </c>
      <c r="C8" s="34"/>
      <c r="D8" s="35" t="s">
        <v>184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196</v>
      </c>
      <c r="B9" s="34" t="s">
        <v>197</v>
      </c>
      <c r="C9" s="34" t="s">
        <v>190</v>
      </c>
      <c r="D9" s="35" t="s">
        <v>191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198</v>
      </c>
      <c r="B10" s="34" t="s">
        <v>199</v>
      </c>
      <c r="C10" s="34"/>
      <c r="D10" s="35" t="s">
        <v>184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204</v>
      </c>
      <c r="B13" s="34" t="s">
        <v>205</v>
      </c>
      <c r="C13" s="34"/>
      <c r="D13" s="35" t="s">
        <v>206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214</v>
      </c>
      <c r="B17" s="34" t="s">
        <v>215</v>
      </c>
      <c r="C17" s="34"/>
      <c r="D17" s="35" t="s">
        <v>184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222</v>
      </c>
      <c r="B20" s="34" t="s">
        <v>223</v>
      </c>
      <c r="C20" s="34"/>
      <c r="D20" s="42" t="s">
        <v>184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227</v>
      </c>
      <c r="B22" s="34" t="s">
        <v>228</v>
      </c>
      <c r="C22" s="34"/>
      <c r="D22" s="42" t="s">
        <v>209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234</v>
      </c>
      <c r="B25" s="34" t="s">
        <v>235</v>
      </c>
      <c r="C25" s="34"/>
      <c r="D25" s="35" t="s">
        <v>184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239</v>
      </c>
      <c r="B27" s="34" t="s">
        <v>240</v>
      </c>
      <c r="C27" s="34"/>
      <c r="D27" s="35" t="s">
        <v>184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281</v>
      </c>
      <c r="B45" s="34" t="s">
        <v>282</v>
      </c>
      <c r="C45" s="34"/>
      <c r="D45" s="35" t="s">
        <v>184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285</v>
      </c>
      <c r="B47" s="34" t="s">
        <v>286</v>
      </c>
      <c r="C47" s="34"/>
      <c r="D47" s="35" t="s">
        <v>184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300</v>
      </c>
      <c r="B53" s="34" t="s">
        <v>301</v>
      </c>
      <c r="C53" s="34"/>
      <c r="D53" s="35" t="s">
        <v>302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303</v>
      </c>
      <c r="B54" s="34" t="s">
        <v>304</v>
      </c>
      <c r="C54" s="34" t="s">
        <v>190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305</v>
      </c>
      <c r="B55" s="34" t="s">
        <v>306</v>
      </c>
      <c r="C55" s="34" t="s">
        <v>190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307</v>
      </c>
      <c r="B56" s="34" t="s">
        <v>308</v>
      </c>
      <c r="C56" s="34" t="s">
        <v>190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309</v>
      </c>
      <c r="B57" s="34" t="s">
        <v>310</v>
      </c>
      <c r="C57" s="34" t="s">
        <v>190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311</v>
      </c>
      <c r="B58" s="34" t="s">
        <v>312</v>
      </c>
      <c r="C58" s="34" t="s">
        <v>190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313</v>
      </c>
      <c r="B59" s="34" t="s">
        <v>314</v>
      </c>
      <c r="C59" s="34" t="s">
        <v>190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315</v>
      </c>
      <c r="B60" s="34" t="s">
        <v>316</v>
      </c>
      <c r="C60" s="34" t="s">
        <v>190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317</v>
      </c>
      <c r="B61" s="34" t="s">
        <v>318</v>
      </c>
      <c r="C61" s="34" t="s">
        <v>190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325</v>
      </c>
      <c r="B64" s="34" t="s">
        <v>326</v>
      </c>
      <c r="C64" s="34" t="s">
        <v>190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327</v>
      </c>
      <c r="B65" s="34" t="s">
        <v>328</v>
      </c>
      <c r="C65" s="34" t="s">
        <v>190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329</v>
      </c>
      <c r="B66" s="34" t="s">
        <v>330</v>
      </c>
      <c r="C66" s="34" t="s">
        <v>190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331</v>
      </c>
      <c r="B67" s="34" t="s">
        <v>332</v>
      </c>
      <c r="C67" s="34" t="s">
        <v>190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333</v>
      </c>
      <c r="B68" s="34" t="s">
        <v>334</v>
      </c>
      <c r="C68" s="34" t="s">
        <v>190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335</v>
      </c>
      <c r="B69" s="34" t="s">
        <v>336</v>
      </c>
      <c r="C69" s="34" t="s">
        <v>190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337</v>
      </c>
      <c r="B70" s="34" t="s">
        <v>338</v>
      </c>
      <c r="C70" s="34" t="s">
        <v>190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339</v>
      </c>
      <c r="B71" s="34" t="s">
        <v>340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344</v>
      </c>
      <c r="B73" s="34" t="s">
        <v>345</v>
      </c>
      <c r="C73" s="34"/>
      <c r="D73" s="35" t="s">
        <v>184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349</v>
      </c>
      <c r="B75" s="34" t="s">
        <v>350</v>
      </c>
      <c r="C75" s="34"/>
      <c r="D75" s="35" t="s">
        <v>184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358</v>
      </c>
      <c r="B79" s="34" t="s">
        <v>359</v>
      </c>
      <c r="C79" s="34"/>
      <c r="D79" s="35" t="s">
        <v>184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363</v>
      </c>
      <c r="B81" s="34" t="s">
        <v>364</v>
      </c>
      <c r="C81" s="34"/>
      <c r="D81" s="35" t="s">
        <v>184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372</v>
      </c>
      <c r="B85" s="34" t="s">
        <v>373</v>
      </c>
      <c r="C85" s="34"/>
      <c r="D85" s="35" t="s">
        <v>184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381</v>
      </c>
      <c r="B89" s="34" t="s">
        <v>382</v>
      </c>
      <c r="C89" s="34"/>
      <c r="D89" s="35" t="s">
        <v>184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393</v>
      </c>
      <c r="B94" s="50" t="s">
        <v>394</v>
      </c>
      <c r="C94" s="34" t="s">
        <v>190</v>
      </c>
      <c r="D94" s="51" t="s">
        <v>573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401</v>
      </c>
      <c r="B97" s="56" t="s">
        <v>402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403</v>
      </c>
      <c r="B98" s="56" t="s">
        <v>404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412</v>
      </c>
      <c r="B102" s="56" t="s">
        <v>402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413</v>
      </c>
      <c r="B103" s="56" t="s">
        <v>404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418</v>
      </c>
      <c r="B107" s="34" t="s">
        <v>419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420</v>
      </c>
      <c r="B108" s="56" t="s">
        <v>421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422</v>
      </c>
      <c r="B109" s="56" t="s">
        <v>423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sqref="A1:E12"/>
    </sheetView>
  </sheetViews>
  <sheetFormatPr defaultColWidth="9" defaultRowHeight="13.5"/>
  <cols>
    <col min="1" max="1" width="6.625" style="180" customWidth="1"/>
    <col min="2" max="2" width="23.625" style="235" customWidth="1"/>
    <col min="3" max="3" width="18.625" style="180" customWidth="1"/>
    <col min="4" max="4" width="17" style="180" customWidth="1"/>
    <col min="5" max="5" width="27.125" style="180" customWidth="1"/>
    <col min="6" max="6" width="20.5" style="180" bestFit="1" customWidth="1"/>
    <col min="7" max="7" width="18.625" style="180" hidden="1" customWidth="1"/>
    <col min="8" max="8" width="18.375" style="180" bestFit="1" customWidth="1"/>
    <col min="9" max="9" width="14.375" style="180" hidden="1" customWidth="1"/>
    <col min="10" max="10" width="14.25" style="180" hidden="1" customWidth="1"/>
    <col min="11" max="254" width="9" style="180"/>
    <col min="255" max="255" width="6.625" style="180" customWidth="1"/>
    <col min="256" max="257" width="21.625" style="180" customWidth="1"/>
    <col min="258" max="258" width="16.125" style="180" bestFit="1" customWidth="1"/>
    <col min="259" max="259" width="13.875" style="180" bestFit="1" customWidth="1"/>
    <col min="260" max="260" width="17.25" style="180" bestFit="1" customWidth="1"/>
    <col min="261" max="262" width="20.5" style="180" bestFit="1" customWidth="1"/>
    <col min="263" max="263" width="0" style="180" hidden="1" customWidth="1"/>
    <col min="264" max="264" width="18.375" style="180" bestFit="1" customWidth="1"/>
    <col min="265" max="266" width="0" style="180" hidden="1" customWidth="1"/>
    <col min="267" max="510" width="9" style="180"/>
    <col min="511" max="511" width="6.625" style="180" customWidth="1"/>
    <col min="512" max="513" width="21.625" style="180" customWidth="1"/>
    <col min="514" max="514" width="16.125" style="180" bestFit="1" customWidth="1"/>
    <col min="515" max="515" width="13.875" style="180" bestFit="1" customWidth="1"/>
    <col min="516" max="516" width="17.25" style="180" bestFit="1" customWidth="1"/>
    <col min="517" max="518" width="20.5" style="180" bestFit="1" customWidth="1"/>
    <col min="519" max="519" width="0" style="180" hidden="1" customWidth="1"/>
    <col min="520" max="520" width="18.375" style="180" bestFit="1" customWidth="1"/>
    <col min="521" max="522" width="0" style="180" hidden="1" customWidth="1"/>
    <col min="523" max="766" width="9" style="180"/>
    <col min="767" max="767" width="6.625" style="180" customWidth="1"/>
    <col min="768" max="769" width="21.625" style="180" customWidth="1"/>
    <col min="770" max="770" width="16.125" style="180" bestFit="1" customWidth="1"/>
    <col min="771" max="771" width="13.875" style="180" bestFit="1" customWidth="1"/>
    <col min="772" max="772" width="17.25" style="180" bestFit="1" customWidth="1"/>
    <col min="773" max="774" width="20.5" style="180" bestFit="1" customWidth="1"/>
    <col min="775" max="775" width="0" style="180" hidden="1" customWidth="1"/>
    <col min="776" max="776" width="18.375" style="180" bestFit="1" customWidth="1"/>
    <col min="777" max="778" width="0" style="180" hidden="1" customWidth="1"/>
    <col min="779" max="1022" width="9" style="180"/>
    <col min="1023" max="1023" width="6.625" style="180" customWidth="1"/>
    <col min="1024" max="1025" width="21.625" style="180" customWidth="1"/>
    <col min="1026" max="1026" width="16.125" style="180" bestFit="1" customWidth="1"/>
    <col min="1027" max="1027" width="13.875" style="180" bestFit="1" customWidth="1"/>
    <col min="1028" max="1028" width="17.25" style="180" bestFit="1" customWidth="1"/>
    <col min="1029" max="1030" width="20.5" style="180" bestFit="1" customWidth="1"/>
    <col min="1031" max="1031" width="0" style="180" hidden="1" customWidth="1"/>
    <col min="1032" max="1032" width="18.375" style="180" bestFit="1" customWidth="1"/>
    <col min="1033" max="1034" width="0" style="180" hidden="1" customWidth="1"/>
    <col min="1035" max="1278" width="9" style="180"/>
    <col min="1279" max="1279" width="6.625" style="180" customWidth="1"/>
    <col min="1280" max="1281" width="21.625" style="180" customWidth="1"/>
    <col min="1282" max="1282" width="16.125" style="180" bestFit="1" customWidth="1"/>
    <col min="1283" max="1283" width="13.875" style="180" bestFit="1" customWidth="1"/>
    <col min="1284" max="1284" width="17.25" style="180" bestFit="1" customWidth="1"/>
    <col min="1285" max="1286" width="20.5" style="180" bestFit="1" customWidth="1"/>
    <col min="1287" max="1287" width="0" style="180" hidden="1" customWidth="1"/>
    <col min="1288" max="1288" width="18.375" style="180" bestFit="1" customWidth="1"/>
    <col min="1289" max="1290" width="0" style="180" hidden="1" customWidth="1"/>
    <col min="1291" max="1534" width="9" style="180"/>
    <col min="1535" max="1535" width="6.625" style="180" customWidth="1"/>
    <col min="1536" max="1537" width="21.625" style="180" customWidth="1"/>
    <col min="1538" max="1538" width="16.125" style="180" bestFit="1" customWidth="1"/>
    <col min="1539" max="1539" width="13.875" style="180" bestFit="1" customWidth="1"/>
    <col min="1540" max="1540" width="17.25" style="180" bestFit="1" customWidth="1"/>
    <col min="1541" max="1542" width="20.5" style="180" bestFit="1" customWidth="1"/>
    <col min="1543" max="1543" width="0" style="180" hidden="1" customWidth="1"/>
    <col min="1544" max="1544" width="18.375" style="180" bestFit="1" customWidth="1"/>
    <col min="1545" max="1546" width="0" style="180" hidden="1" customWidth="1"/>
    <col min="1547" max="1790" width="9" style="180"/>
    <col min="1791" max="1791" width="6.625" style="180" customWidth="1"/>
    <col min="1792" max="1793" width="21.625" style="180" customWidth="1"/>
    <col min="1794" max="1794" width="16.125" style="180" bestFit="1" customWidth="1"/>
    <col min="1795" max="1795" width="13.875" style="180" bestFit="1" customWidth="1"/>
    <col min="1796" max="1796" width="17.25" style="180" bestFit="1" customWidth="1"/>
    <col min="1797" max="1798" width="20.5" style="180" bestFit="1" customWidth="1"/>
    <col min="1799" max="1799" width="0" style="180" hidden="1" customWidth="1"/>
    <col min="1800" max="1800" width="18.375" style="180" bestFit="1" customWidth="1"/>
    <col min="1801" max="1802" width="0" style="180" hidden="1" customWidth="1"/>
    <col min="1803" max="2046" width="9" style="180"/>
    <col min="2047" max="2047" width="6.625" style="180" customWidth="1"/>
    <col min="2048" max="2049" width="21.625" style="180" customWidth="1"/>
    <col min="2050" max="2050" width="16.125" style="180" bestFit="1" customWidth="1"/>
    <col min="2051" max="2051" width="13.875" style="180" bestFit="1" customWidth="1"/>
    <col min="2052" max="2052" width="17.25" style="180" bestFit="1" customWidth="1"/>
    <col min="2053" max="2054" width="20.5" style="180" bestFit="1" customWidth="1"/>
    <col min="2055" max="2055" width="0" style="180" hidden="1" customWidth="1"/>
    <col min="2056" max="2056" width="18.375" style="180" bestFit="1" customWidth="1"/>
    <col min="2057" max="2058" width="0" style="180" hidden="1" customWidth="1"/>
    <col min="2059" max="2302" width="9" style="180"/>
    <col min="2303" max="2303" width="6.625" style="180" customWidth="1"/>
    <col min="2304" max="2305" width="21.625" style="180" customWidth="1"/>
    <col min="2306" max="2306" width="16.125" style="180" bestFit="1" customWidth="1"/>
    <col min="2307" max="2307" width="13.875" style="180" bestFit="1" customWidth="1"/>
    <col min="2308" max="2308" width="17.25" style="180" bestFit="1" customWidth="1"/>
    <col min="2309" max="2310" width="20.5" style="180" bestFit="1" customWidth="1"/>
    <col min="2311" max="2311" width="0" style="180" hidden="1" customWidth="1"/>
    <col min="2312" max="2312" width="18.375" style="180" bestFit="1" customWidth="1"/>
    <col min="2313" max="2314" width="0" style="180" hidden="1" customWidth="1"/>
    <col min="2315" max="2558" width="9" style="180"/>
    <col min="2559" max="2559" width="6.625" style="180" customWidth="1"/>
    <col min="2560" max="2561" width="21.625" style="180" customWidth="1"/>
    <col min="2562" max="2562" width="16.125" style="180" bestFit="1" customWidth="1"/>
    <col min="2563" max="2563" width="13.875" style="180" bestFit="1" customWidth="1"/>
    <col min="2564" max="2564" width="17.25" style="180" bestFit="1" customWidth="1"/>
    <col min="2565" max="2566" width="20.5" style="180" bestFit="1" customWidth="1"/>
    <col min="2567" max="2567" width="0" style="180" hidden="1" customWidth="1"/>
    <col min="2568" max="2568" width="18.375" style="180" bestFit="1" customWidth="1"/>
    <col min="2569" max="2570" width="0" style="180" hidden="1" customWidth="1"/>
    <col min="2571" max="2814" width="9" style="180"/>
    <col min="2815" max="2815" width="6.625" style="180" customWidth="1"/>
    <col min="2816" max="2817" width="21.625" style="180" customWidth="1"/>
    <col min="2818" max="2818" width="16.125" style="180" bestFit="1" customWidth="1"/>
    <col min="2819" max="2819" width="13.875" style="180" bestFit="1" customWidth="1"/>
    <col min="2820" max="2820" width="17.25" style="180" bestFit="1" customWidth="1"/>
    <col min="2821" max="2822" width="20.5" style="180" bestFit="1" customWidth="1"/>
    <col min="2823" max="2823" width="0" style="180" hidden="1" customWidth="1"/>
    <col min="2824" max="2824" width="18.375" style="180" bestFit="1" customWidth="1"/>
    <col min="2825" max="2826" width="0" style="180" hidden="1" customWidth="1"/>
    <col min="2827" max="3070" width="9" style="180"/>
    <col min="3071" max="3071" width="6.625" style="180" customWidth="1"/>
    <col min="3072" max="3073" width="21.625" style="180" customWidth="1"/>
    <col min="3074" max="3074" width="16.125" style="180" bestFit="1" customWidth="1"/>
    <col min="3075" max="3075" width="13.875" style="180" bestFit="1" customWidth="1"/>
    <col min="3076" max="3076" width="17.25" style="180" bestFit="1" customWidth="1"/>
    <col min="3077" max="3078" width="20.5" style="180" bestFit="1" customWidth="1"/>
    <col min="3079" max="3079" width="0" style="180" hidden="1" customWidth="1"/>
    <col min="3080" max="3080" width="18.375" style="180" bestFit="1" customWidth="1"/>
    <col min="3081" max="3082" width="0" style="180" hidden="1" customWidth="1"/>
    <col min="3083" max="3326" width="9" style="180"/>
    <col min="3327" max="3327" width="6.625" style="180" customWidth="1"/>
    <col min="3328" max="3329" width="21.625" style="180" customWidth="1"/>
    <col min="3330" max="3330" width="16.125" style="180" bestFit="1" customWidth="1"/>
    <col min="3331" max="3331" width="13.875" style="180" bestFit="1" customWidth="1"/>
    <col min="3332" max="3332" width="17.25" style="180" bestFit="1" customWidth="1"/>
    <col min="3333" max="3334" width="20.5" style="180" bestFit="1" customWidth="1"/>
    <col min="3335" max="3335" width="0" style="180" hidden="1" customWidth="1"/>
    <col min="3336" max="3336" width="18.375" style="180" bestFit="1" customWidth="1"/>
    <col min="3337" max="3338" width="0" style="180" hidden="1" customWidth="1"/>
    <col min="3339" max="3582" width="9" style="180"/>
    <col min="3583" max="3583" width="6.625" style="180" customWidth="1"/>
    <col min="3584" max="3585" width="21.625" style="180" customWidth="1"/>
    <col min="3586" max="3586" width="16.125" style="180" bestFit="1" customWidth="1"/>
    <col min="3587" max="3587" width="13.875" style="180" bestFit="1" customWidth="1"/>
    <col min="3588" max="3588" width="17.25" style="180" bestFit="1" customWidth="1"/>
    <col min="3589" max="3590" width="20.5" style="180" bestFit="1" customWidth="1"/>
    <col min="3591" max="3591" width="0" style="180" hidden="1" customWidth="1"/>
    <col min="3592" max="3592" width="18.375" style="180" bestFit="1" customWidth="1"/>
    <col min="3593" max="3594" width="0" style="180" hidden="1" customWidth="1"/>
    <col min="3595" max="3838" width="9" style="180"/>
    <col min="3839" max="3839" width="6.625" style="180" customWidth="1"/>
    <col min="3840" max="3841" width="21.625" style="180" customWidth="1"/>
    <col min="3842" max="3842" width="16.125" style="180" bestFit="1" customWidth="1"/>
    <col min="3843" max="3843" width="13.875" style="180" bestFit="1" customWidth="1"/>
    <col min="3844" max="3844" width="17.25" style="180" bestFit="1" customWidth="1"/>
    <col min="3845" max="3846" width="20.5" style="180" bestFit="1" customWidth="1"/>
    <col min="3847" max="3847" width="0" style="180" hidden="1" customWidth="1"/>
    <col min="3848" max="3848" width="18.375" style="180" bestFit="1" customWidth="1"/>
    <col min="3849" max="3850" width="0" style="180" hidden="1" customWidth="1"/>
    <col min="3851" max="4094" width="9" style="180"/>
    <col min="4095" max="4095" width="6.625" style="180" customWidth="1"/>
    <col min="4096" max="4097" width="21.625" style="180" customWidth="1"/>
    <col min="4098" max="4098" width="16.125" style="180" bestFit="1" customWidth="1"/>
    <col min="4099" max="4099" width="13.875" style="180" bestFit="1" customWidth="1"/>
    <col min="4100" max="4100" width="17.25" style="180" bestFit="1" customWidth="1"/>
    <col min="4101" max="4102" width="20.5" style="180" bestFit="1" customWidth="1"/>
    <col min="4103" max="4103" width="0" style="180" hidden="1" customWidth="1"/>
    <col min="4104" max="4104" width="18.375" style="180" bestFit="1" customWidth="1"/>
    <col min="4105" max="4106" width="0" style="180" hidden="1" customWidth="1"/>
    <col min="4107" max="4350" width="9" style="180"/>
    <col min="4351" max="4351" width="6.625" style="180" customWidth="1"/>
    <col min="4352" max="4353" width="21.625" style="180" customWidth="1"/>
    <col min="4354" max="4354" width="16.125" style="180" bestFit="1" customWidth="1"/>
    <col min="4355" max="4355" width="13.875" style="180" bestFit="1" customWidth="1"/>
    <col min="4356" max="4356" width="17.25" style="180" bestFit="1" customWidth="1"/>
    <col min="4357" max="4358" width="20.5" style="180" bestFit="1" customWidth="1"/>
    <col min="4359" max="4359" width="0" style="180" hidden="1" customWidth="1"/>
    <col min="4360" max="4360" width="18.375" style="180" bestFit="1" customWidth="1"/>
    <col min="4361" max="4362" width="0" style="180" hidden="1" customWidth="1"/>
    <col min="4363" max="4606" width="9" style="180"/>
    <col min="4607" max="4607" width="6.625" style="180" customWidth="1"/>
    <col min="4608" max="4609" width="21.625" style="180" customWidth="1"/>
    <col min="4610" max="4610" width="16.125" style="180" bestFit="1" customWidth="1"/>
    <col min="4611" max="4611" width="13.875" style="180" bestFit="1" customWidth="1"/>
    <col min="4612" max="4612" width="17.25" style="180" bestFit="1" customWidth="1"/>
    <col min="4613" max="4614" width="20.5" style="180" bestFit="1" customWidth="1"/>
    <col min="4615" max="4615" width="0" style="180" hidden="1" customWidth="1"/>
    <col min="4616" max="4616" width="18.375" style="180" bestFit="1" customWidth="1"/>
    <col min="4617" max="4618" width="0" style="180" hidden="1" customWidth="1"/>
    <col min="4619" max="4862" width="9" style="180"/>
    <col min="4863" max="4863" width="6.625" style="180" customWidth="1"/>
    <col min="4864" max="4865" width="21.625" style="180" customWidth="1"/>
    <col min="4866" max="4866" width="16.125" style="180" bestFit="1" customWidth="1"/>
    <col min="4867" max="4867" width="13.875" style="180" bestFit="1" customWidth="1"/>
    <col min="4868" max="4868" width="17.25" style="180" bestFit="1" customWidth="1"/>
    <col min="4869" max="4870" width="20.5" style="180" bestFit="1" customWidth="1"/>
    <col min="4871" max="4871" width="0" style="180" hidden="1" customWidth="1"/>
    <col min="4872" max="4872" width="18.375" style="180" bestFit="1" customWidth="1"/>
    <col min="4873" max="4874" width="0" style="180" hidden="1" customWidth="1"/>
    <col min="4875" max="5118" width="9" style="180"/>
    <col min="5119" max="5119" width="6.625" style="180" customWidth="1"/>
    <col min="5120" max="5121" width="21.625" style="180" customWidth="1"/>
    <col min="5122" max="5122" width="16.125" style="180" bestFit="1" customWidth="1"/>
    <col min="5123" max="5123" width="13.875" style="180" bestFit="1" customWidth="1"/>
    <col min="5124" max="5124" width="17.25" style="180" bestFit="1" customWidth="1"/>
    <col min="5125" max="5126" width="20.5" style="180" bestFit="1" customWidth="1"/>
    <col min="5127" max="5127" width="0" style="180" hidden="1" customWidth="1"/>
    <col min="5128" max="5128" width="18.375" style="180" bestFit="1" customWidth="1"/>
    <col min="5129" max="5130" width="0" style="180" hidden="1" customWidth="1"/>
    <col min="5131" max="5374" width="9" style="180"/>
    <col min="5375" max="5375" width="6.625" style="180" customWidth="1"/>
    <col min="5376" max="5377" width="21.625" style="180" customWidth="1"/>
    <col min="5378" max="5378" width="16.125" style="180" bestFit="1" customWidth="1"/>
    <col min="5379" max="5379" width="13.875" style="180" bestFit="1" customWidth="1"/>
    <col min="5380" max="5380" width="17.25" style="180" bestFit="1" customWidth="1"/>
    <col min="5381" max="5382" width="20.5" style="180" bestFit="1" customWidth="1"/>
    <col min="5383" max="5383" width="0" style="180" hidden="1" customWidth="1"/>
    <col min="5384" max="5384" width="18.375" style="180" bestFit="1" customWidth="1"/>
    <col min="5385" max="5386" width="0" style="180" hidden="1" customWidth="1"/>
    <col min="5387" max="5630" width="9" style="180"/>
    <col min="5631" max="5631" width="6.625" style="180" customWidth="1"/>
    <col min="5632" max="5633" width="21.625" style="180" customWidth="1"/>
    <col min="5634" max="5634" width="16.125" style="180" bestFit="1" customWidth="1"/>
    <col min="5635" max="5635" width="13.875" style="180" bestFit="1" customWidth="1"/>
    <col min="5636" max="5636" width="17.25" style="180" bestFit="1" customWidth="1"/>
    <col min="5637" max="5638" width="20.5" style="180" bestFit="1" customWidth="1"/>
    <col min="5639" max="5639" width="0" style="180" hidden="1" customWidth="1"/>
    <col min="5640" max="5640" width="18.375" style="180" bestFit="1" customWidth="1"/>
    <col min="5641" max="5642" width="0" style="180" hidden="1" customWidth="1"/>
    <col min="5643" max="5886" width="9" style="180"/>
    <col min="5887" max="5887" width="6.625" style="180" customWidth="1"/>
    <col min="5888" max="5889" width="21.625" style="180" customWidth="1"/>
    <col min="5890" max="5890" width="16.125" style="180" bestFit="1" customWidth="1"/>
    <col min="5891" max="5891" width="13.875" style="180" bestFit="1" customWidth="1"/>
    <col min="5892" max="5892" width="17.25" style="180" bestFit="1" customWidth="1"/>
    <col min="5893" max="5894" width="20.5" style="180" bestFit="1" customWidth="1"/>
    <col min="5895" max="5895" width="0" style="180" hidden="1" customWidth="1"/>
    <col min="5896" max="5896" width="18.375" style="180" bestFit="1" customWidth="1"/>
    <col min="5897" max="5898" width="0" style="180" hidden="1" customWidth="1"/>
    <col min="5899" max="6142" width="9" style="180"/>
    <col min="6143" max="6143" width="6.625" style="180" customWidth="1"/>
    <col min="6144" max="6145" width="21.625" style="180" customWidth="1"/>
    <col min="6146" max="6146" width="16.125" style="180" bestFit="1" customWidth="1"/>
    <col min="6147" max="6147" width="13.875" style="180" bestFit="1" customWidth="1"/>
    <col min="6148" max="6148" width="17.25" style="180" bestFit="1" customWidth="1"/>
    <col min="6149" max="6150" width="20.5" style="180" bestFit="1" customWidth="1"/>
    <col min="6151" max="6151" width="0" style="180" hidden="1" customWidth="1"/>
    <col min="6152" max="6152" width="18.375" style="180" bestFit="1" customWidth="1"/>
    <col min="6153" max="6154" width="0" style="180" hidden="1" customWidth="1"/>
    <col min="6155" max="6398" width="9" style="180"/>
    <col min="6399" max="6399" width="6.625" style="180" customWidth="1"/>
    <col min="6400" max="6401" width="21.625" style="180" customWidth="1"/>
    <col min="6402" max="6402" width="16.125" style="180" bestFit="1" customWidth="1"/>
    <col min="6403" max="6403" width="13.875" style="180" bestFit="1" customWidth="1"/>
    <col min="6404" max="6404" width="17.25" style="180" bestFit="1" customWidth="1"/>
    <col min="6405" max="6406" width="20.5" style="180" bestFit="1" customWidth="1"/>
    <col min="6407" max="6407" width="0" style="180" hidden="1" customWidth="1"/>
    <col min="6408" max="6408" width="18.375" style="180" bestFit="1" customWidth="1"/>
    <col min="6409" max="6410" width="0" style="180" hidden="1" customWidth="1"/>
    <col min="6411" max="6654" width="9" style="180"/>
    <col min="6655" max="6655" width="6.625" style="180" customWidth="1"/>
    <col min="6656" max="6657" width="21.625" style="180" customWidth="1"/>
    <col min="6658" max="6658" width="16.125" style="180" bestFit="1" customWidth="1"/>
    <col min="6659" max="6659" width="13.875" style="180" bestFit="1" customWidth="1"/>
    <col min="6660" max="6660" width="17.25" style="180" bestFit="1" customWidth="1"/>
    <col min="6661" max="6662" width="20.5" style="180" bestFit="1" customWidth="1"/>
    <col min="6663" max="6663" width="0" style="180" hidden="1" customWidth="1"/>
    <col min="6664" max="6664" width="18.375" style="180" bestFit="1" customWidth="1"/>
    <col min="6665" max="6666" width="0" style="180" hidden="1" customWidth="1"/>
    <col min="6667" max="6910" width="9" style="180"/>
    <col min="6911" max="6911" width="6.625" style="180" customWidth="1"/>
    <col min="6912" max="6913" width="21.625" style="180" customWidth="1"/>
    <col min="6914" max="6914" width="16.125" style="180" bestFit="1" customWidth="1"/>
    <col min="6915" max="6915" width="13.875" style="180" bestFit="1" customWidth="1"/>
    <col min="6916" max="6916" width="17.25" style="180" bestFit="1" customWidth="1"/>
    <col min="6917" max="6918" width="20.5" style="180" bestFit="1" customWidth="1"/>
    <col min="6919" max="6919" width="0" style="180" hidden="1" customWidth="1"/>
    <col min="6920" max="6920" width="18.375" style="180" bestFit="1" customWidth="1"/>
    <col min="6921" max="6922" width="0" style="180" hidden="1" customWidth="1"/>
    <col min="6923" max="7166" width="9" style="180"/>
    <col min="7167" max="7167" width="6.625" style="180" customWidth="1"/>
    <col min="7168" max="7169" width="21.625" style="180" customWidth="1"/>
    <col min="7170" max="7170" width="16.125" style="180" bestFit="1" customWidth="1"/>
    <col min="7171" max="7171" width="13.875" style="180" bestFit="1" customWidth="1"/>
    <col min="7172" max="7172" width="17.25" style="180" bestFit="1" customWidth="1"/>
    <col min="7173" max="7174" width="20.5" style="180" bestFit="1" customWidth="1"/>
    <col min="7175" max="7175" width="0" style="180" hidden="1" customWidth="1"/>
    <col min="7176" max="7176" width="18.375" style="180" bestFit="1" customWidth="1"/>
    <col min="7177" max="7178" width="0" style="180" hidden="1" customWidth="1"/>
    <col min="7179" max="7422" width="9" style="180"/>
    <col min="7423" max="7423" width="6.625" style="180" customWidth="1"/>
    <col min="7424" max="7425" width="21.625" style="180" customWidth="1"/>
    <col min="7426" max="7426" width="16.125" style="180" bestFit="1" customWidth="1"/>
    <col min="7427" max="7427" width="13.875" style="180" bestFit="1" customWidth="1"/>
    <col min="7428" max="7428" width="17.25" style="180" bestFit="1" customWidth="1"/>
    <col min="7429" max="7430" width="20.5" style="180" bestFit="1" customWidth="1"/>
    <col min="7431" max="7431" width="0" style="180" hidden="1" customWidth="1"/>
    <col min="7432" max="7432" width="18.375" style="180" bestFit="1" customWidth="1"/>
    <col min="7433" max="7434" width="0" style="180" hidden="1" customWidth="1"/>
    <col min="7435" max="7678" width="9" style="180"/>
    <col min="7679" max="7679" width="6.625" style="180" customWidth="1"/>
    <col min="7680" max="7681" width="21.625" style="180" customWidth="1"/>
    <col min="7682" max="7682" width="16.125" style="180" bestFit="1" customWidth="1"/>
    <col min="7683" max="7683" width="13.875" style="180" bestFit="1" customWidth="1"/>
    <col min="7684" max="7684" width="17.25" style="180" bestFit="1" customWidth="1"/>
    <col min="7685" max="7686" width="20.5" style="180" bestFit="1" customWidth="1"/>
    <col min="7687" max="7687" width="0" style="180" hidden="1" customWidth="1"/>
    <col min="7688" max="7688" width="18.375" style="180" bestFit="1" customWidth="1"/>
    <col min="7689" max="7690" width="0" style="180" hidden="1" customWidth="1"/>
    <col min="7691" max="7934" width="9" style="180"/>
    <col min="7935" max="7935" width="6.625" style="180" customWidth="1"/>
    <col min="7936" max="7937" width="21.625" style="180" customWidth="1"/>
    <col min="7938" max="7938" width="16.125" style="180" bestFit="1" customWidth="1"/>
    <col min="7939" max="7939" width="13.875" style="180" bestFit="1" customWidth="1"/>
    <col min="7940" max="7940" width="17.25" style="180" bestFit="1" customWidth="1"/>
    <col min="7941" max="7942" width="20.5" style="180" bestFit="1" customWidth="1"/>
    <col min="7943" max="7943" width="0" style="180" hidden="1" customWidth="1"/>
    <col min="7944" max="7944" width="18.375" style="180" bestFit="1" customWidth="1"/>
    <col min="7945" max="7946" width="0" style="180" hidden="1" customWidth="1"/>
    <col min="7947" max="8190" width="9" style="180"/>
    <col min="8191" max="8191" width="6.625" style="180" customWidth="1"/>
    <col min="8192" max="8193" width="21.625" style="180" customWidth="1"/>
    <col min="8194" max="8194" width="16.125" style="180" bestFit="1" customWidth="1"/>
    <col min="8195" max="8195" width="13.875" style="180" bestFit="1" customWidth="1"/>
    <col min="8196" max="8196" width="17.25" style="180" bestFit="1" customWidth="1"/>
    <col min="8197" max="8198" width="20.5" style="180" bestFit="1" customWidth="1"/>
    <col min="8199" max="8199" width="0" style="180" hidden="1" customWidth="1"/>
    <col min="8200" max="8200" width="18.375" style="180" bestFit="1" customWidth="1"/>
    <col min="8201" max="8202" width="0" style="180" hidden="1" customWidth="1"/>
    <col min="8203" max="8446" width="9" style="180"/>
    <col min="8447" max="8447" width="6.625" style="180" customWidth="1"/>
    <col min="8448" max="8449" width="21.625" style="180" customWidth="1"/>
    <col min="8450" max="8450" width="16.125" style="180" bestFit="1" customWidth="1"/>
    <col min="8451" max="8451" width="13.875" style="180" bestFit="1" customWidth="1"/>
    <col min="8452" max="8452" width="17.25" style="180" bestFit="1" customWidth="1"/>
    <col min="8453" max="8454" width="20.5" style="180" bestFit="1" customWidth="1"/>
    <col min="8455" max="8455" width="0" style="180" hidden="1" customWidth="1"/>
    <col min="8456" max="8456" width="18.375" style="180" bestFit="1" customWidth="1"/>
    <col min="8457" max="8458" width="0" style="180" hidden="1" customWidth="1"/>
    <col min="8459" max="8702" width="9" style="180"/>
    <col min="8703" max="8703" width="6.625" style="180" customWidth="1"/>
    <col min="8704" max="8705" width="21.625" style="180" customWidth="1"/>
    <col min="8706" max="8706" width="16.125" style="180" bestFit="1" customWidth="1"/>
    <col min="8707" max="8707" width="13.875" style="180" bestFit="1" customWidth="1"/>
    <col min="8708" max="8708" width="17.25" style="180" bestFit="1" customWidth="1"/>
    <col min="8709" max="8710" width="20.5" style="180" bestFit="1" customWidth="1"/>
    <col min="8711" max="8711" width="0" style="180" hidden="1" customWidth="1"/>
    <col min="8712" max="8712" width="18.375" style="180" bestFit="1" customWidth="1"/>
    <col min="8713" max="8714" width="0" style="180" hidden="1" customWidth="1"/>
    <col min="8715" max="8958" width="9" style="180"/>
    <col min="8959" max="8959" width="6.625" style="180" customWidth="1"/>
    <col min="8960" max="8961" width="21.625" style="180" customWidth="1"/>
    <col min="8962" max="8962" width="16.125" style="180" bestFit="1" customWidth="1"/>
    <col min="8963" max="8963" width="13.875" style="180" bestFit="1" customWidth="1"/>
    <col min="8964" max="8964" width="17.25" style="180" bestFit="1" customWidth="1"/>
    <col min="8965" max="8966" width="20.5" style="180" bestFit="1" customWidth="1"/>
    <col min="8967" max="8967" width="0" style="180" hidden="1" customWidth="1"/>
    <col min="8968" max="8968" width="18.375" style="180" bestFit="1" customWidth="1"/>
    <col min="8969" max="8970" width="0" style="180" hidden="1" customWidth="1"/>
    <col min="8971" max="9214" width="9" style="180"/>
    <col min="9215" max="9215" width="6.625" style="180" customWidth="1"/>
    <col min="9216" max="9217" width="21.625" style="180" customWidth="1"/>
    <col min="9218" max="9218" width="16.125" style="180" bestFit="1" customWidth="1"/>
    <col min="9219" max="9219" width="13.875" style="180" bestFit="1" customWidth="1"/>
    <col min="9220" max="9220" width="17.25" style="180" bestFit="1" customWidth="1"/>
    <col min="9221" max="9222" width="20.5" style="180" bestFit="1" customWidth="1"/>
    <col min="9223" max="9223" width="0" style="180" hidden="1" customWidth="1"/>
    <col min="9224" max="9224" width="18.375" style="180" bestFit="1" customWidth="1"/>
    <col min="9225" max="9226" width="0" style="180" hidden="1" customWidth="1"/>
    <col min="9227" max="9470" width="9" style="180"/>
    <col min="9471" max="9471" width="6.625" style="180" customWidth="1"/>
    <col min="9472" max="9473" width="21.625" style="180" customWidth="1"/>
    <col min="9474" max="9474" width="16.125" style="180" bestFit="1" customWidth="1"/>
    <col min="9475" max="9475" width="13.875" style="180" bestFit="1" customWidth="1"/>
    <col min="9476" max="9476" width="17.25" style="180" bestFit="1" customWidth="1"/>
    <col min="9477" max="9478" width="20.5" style="180" bestFit="1" customWidth="1"/>
    <col min="9479" max="9479" width="0" style="180" hidden="1" customWidth="1"/>
    <col min="9480" max="9480" width="18.375" style="180" bestFit="1" customWidth="1"/>
    <col min="9481" max="9482" width="0" style="180" hidden="1" customWidth="1"/>
    <col min="9483" max="9726" width="9" style="180"/>
    <col min="9727" max="9727" width="6.625" style="180" customWidth="1"/>
    <col min="9728" max="9729" width="21.625" style="180" customWidth="1"/>
    <col min="9730" max="9730" width="16.125" style="180" bestFit="1" customWidth="1"/>
    <col min="9731" max="9731" width="13.875" style="180" bestFit="1" customWidth="1"/>
    <col min="9732" max="9732" width="17.25" style="180" bestFit="1" customWidth="1"/>
    <col min="9733" max="9734" width="20.5" style="180" bestFit="1" customWidth="1"/>
    <col min="9735" max="9735" width="0" style="180" hidden="1" customWidth="1"/>
    <col min="9736" max="9736" width="18.375" style="180" bestFit="1" customWidth="1"/>
    <col min="9737" max="9738" width="0" style="180" hidden="1" customWidth="1"/>
    <col min="9739" max="9982" width="9" style="180"/>
    <col min="9983" max="9983" width="6.625" style="180" customWidth="1"/>
    <col min="9984" max="9985" width="21.625" style="180" customWidth="1"/>
    <col min="9986" max="9986" width="16.125" style="180" bestFit="1" customWidth="1"/>
    <col min="9987" max="9987" width="13.875" style="180" bestFit="1" customWidth="1"/>
    <col min="9988" max="9988" width="17.25" style="180" bestFit="1" customWidth="1"/>
    <col min="9989" max="9990" width="20.5" style="180" bestFit="1" customWidth="1"/>
    <col min="9991" max="9991" width="0" style="180" hidden="1" customWidth="1"/>
    <col min="9992" max="9992" width="18.375" style="180" bestFit="1" customWidth="1"/>
    <col min="9993" max="9994" width="0" style="180" hidden="1" customWidth="1"/>
    <col min="9995" max="10238" width="9" style="180"/>
    <col min="10239" max="10239" width="6.625" style="180" customWidth="1"/>
    <col min="10240" max="10241" width="21.625" style="180" customWidth="1"/>
    <col min="10242" max="10242" width="16.125" style="180" bestFit="1" customWidth="1"/>
    <col min="10243" max="10243" width="13.875" style="180" bestFit="1" customWidth="1"/>
    <col min="10244" max="10244" width="17.25" style="180" bestFit="1" customWidth="1"/>
    <col min="10245" max="10246" width="20.5" style="180" bestFit="1" customWidth="1"/>
    <col min="10247" max="10247" width="0" style="180" hidden="1" customWidth="1"/>
    <col min="10248" max="10248" width="18.375" style="180" bestFit="1" customWidth="1"/>
    <col min="10249" max="10250" width="0" style="180" hidden="1" customWidth="1"/>
    <col min="10251" max="10494" width="9" style="180"/>
    <col min="10495" max="10495" width="6.625" style="180" customWidth="1"/>
    <col min="10496" max="10497" width="21.625" style="180" customWidth="1"/>
    <col min="10498" max="10498" width="16.125" style="180" bestFit="1" customWidth="1"/>
    <col min="10499" max="10499" width="13.875" style="180" bestFit="1" customWidth="1"/>
    <col min="10500" max="10500" width="17.25" style="180" bestFit="1" customWidth="1"/>
    <col min="10501" max="10502" width="20.5" style="180" bestFit="1" customWidth="1"/>
    <col min="10503" max="10503" width="0" style="180" hidden="1" customWidth="1"/>
    <col min="10504" max="10504" width="18.375" style="180" bestFit="1" customWidth="1"/>
    <col min="10505" max="10506" width="0" style="180" hidden="1" customWidth="1"/>
    <col min="10507" max="10750" width="9" style="180"/>
    <col min="10751" max="10751" width="6.625" style="180" customWidth="1"/>
    <col min="10752" max="10753" width="21.625" style="180" customWidth="1"/>
    <col min="10754" max="10754" width="16.125" style="180" bestFit="1" customWidth="1"/>
    <col min="10755" max="10755" width="13.875" style="180" bestFit="1" customWidth="1"/>
    <col min="10756" max="10756" width="17.25" style="180" bestFit="1" customWidth="1"/>
    <col min="10757" max="10758" width="20.5" style="180" bestFit="1" customWidth="1"/>
    <col min="10759" max="10759" width="0" style="180" hidden="1" customWidth="1"/>
    <col min="10760" max="10760" width="18.375" style="180" bestFit="1" customWidth="1"/>
    <col min="10761" max="10762" width="0" style="180" hidden="1" customWidth="1"/>
    <col min="10763" max="11006" width="9" style="180"/>
    <col min="11007" max="11007" width="6.625" style="180" customWidth="1"/>
    <col min="11008" max="11009" width="21.625" style="180" customWidth="1"/>
    <col min="11010" max="11010" width="16.125" style="180" bestFit="1" customWidth="1"/>
    <col min="11011" max="11011" width="13.875" style="180" bestFit="1" customWidth="1"/>
    <col min="11012" max="11012" width="17.25" style="180" bestFit="1" customWidth="1"/>
    <col min="11013" max="11014" width="20.5" style="180" bestFit="1" customWidth="1"/>
    <col min="11015" max="11015" width="0" style="180" hidden="1" customWidth="1"/>
    <col min="11016" max="11016" width="18.375" style="180" bestFit="1" customWidth="1"/>
    <col min="11017" max="11018" width="0" style="180" hidden="1" customWidth="1"/>
    <col min="11019" max="11262" width="9" style="180"/>
    <col min="11263" max="11263" width="6.625" style="180" customWidth="1"/>
    <col min="11264" max="11265" width="21.625" style="180" customWidth="1"/>
    <col min="11266" max="11266" width="16.125" style="180" bestFit="1" customWidth="1"/>
    <col min="11267" max="11267" width="13.875" style="180" bestFit="1" customWidth="1"/>
    <col min="11268" max="11268" width="17.25" style="180" bestFit="1" customWidth="1"/>
    <col min="11269" max="11270" width="20.5" style="180" bestFit="1" customWidth="1"/>
    <col min="11271" max="11271" width="0" style="180" hidden="1" customWidth="1"/>
    <col min="11272" max="11272" width="18.375" style="180" bestFit="1" customWidth="1"/>
    <col min="11273" max="11274" width="0" style="180" hidden="1" customWidth="1"/>
    <col min="11275" max="11518" width="9" style="180"/>
    <col min="11519" max="11519" width="6.625" style="180" customWidth="1"/>
    <col min="11520" max="11521" width="21.625" style="180" customWidth="1"/>
    <col min="11522" max="11522" width="16.125" style="180" bestFit="1" customWidth="1"/>
    <col min="11523" max="11523" width="13.875" style="180" bestFit="1" customWidth="1"/>
    <col min="11524" max="11524" width="17.25" style="180" bestFit="1" customWidth="1"/>
    <col min="11525" max="11526" width="20.5" style="180" bestFit="1" customWidth="1"/>
    <col min="11527" max="11527" width="0" style="180" hidden="1" customWidth="1"/>
    <col min="11528" max="11528" width="18.375" style="180" bestFit="1" customWidth="1"/>
    <col min="11529" max="11530" width="0" style="180" hidden="1" customWidth="1"/>
    <col min="11531" max="11774" width="9" style="180"/>
    <col min="11775" max="11775" width="6.625" style="180" customWidth="1"/>
    <col min="11776" max="11777" width="21.625" style="180" customWidth="1"/>
    <col min="11778" max="11778" width="16.125" style="180" bestFit="1" customWidth="1"/>
    <col min="11779" max="11779" width="13.875" style="180" bestFit="1" customWidth="1"/>
    <col min="11780" max="11780" width="17.25" style="180" bestFit="1" customWidth="1"/>
    <col min="11781" max="11782" width="20.5" style="180" bestFit="1" customWidth="1"/>
    <col min="11783" max="11783" width="0" style="180" hidden="1" customWidth="1"/>
    <col min="11784" max="11784" width="18.375" style="180" bestFit="1" customWidth="1"/>
    <col min="11785" max="11786" width="0" style="180" hidden="1" customWidth="1"/>
    <col min="11787" max="12030" width="9" style="180"/>
    <col min="12031" max="12031" width="6.625" style="180" customWidth="1"/>
    <col min="12032" max="12033" width="21.625" style="180" customWidth="1"/>
    <col min="12034" max="12034" width="16.125" style="180" bestFit="1" customWidth="1"/>
    <col min="12035" max="12035" width="13.875" style="180" bestFit="1" customWidth="1"/>
    <col min="12036" max="12036" width="17.25" style="180" bestFit="1" customWidth="1"/>
    <col min="12037" max="12038" width="20.5" style="180" bestFit="1" customWidth="1"/>
    <col min="12039" max="12039" width="0" style="180" hidden="1" customWidth="1"/>
    <col min="12040" max="12040" width="18.375" style="180" bestFit="1" customWidth="1"/>
    <col min="12041" max="12042" width="0" style="180" hidden="1" customWidth="1"/>
    <col min="12043" max="12286" width="9" style="180"/>
    <col min="12287" max="12287" width="6.625" style="180" customWidth="1"/>
    <col min="12288" max="12289" width="21.625" style="180" customWidth="1"/>
    <col min="12290" max="12290" width="16.125" style="180" bestFit="1" customWidth="1"/>
    <col min="12291" max="12291" width="13.875" style="180" bestFit="1" customWidth="1"/>
    <col min="12292" max="12292" width="17.25" style="180" bestFit="1" customWidth="1"/>
    <col min="12293" max="12294" width="20.5" style="180" bestFit="1" customWidth="1"/>
    <col min="12295" max="12295" width="0" style="180" hidden="1" customWidth="1"/>
    <col min="12296" max="12296" width="18.375" style="180" bestFit="1" customWidth="1"/>
    <col min="12297" max="12298" width="0" style="180" hidden="1" customWidth="1"/>
    <col min="12299" max="12542" width="9" style="180"/>
    <col min="12543" max="12543" width="6.625" style="180" customWidth="1"/>
    <col min="12544" max="12545" width="21.625" style="180" customWidth="1"/>
    <col min="12546" max="12546" width="16.125" style="180" bestFit="1" customWidth="1"/>
    <col min="12547" max="12547" width="13.875" style="180" bestFit="1" customWidth="1"/>
    <col min="12548" max="12548" width="17.25" style="180" bestFit="1" customWidth="1"/>
    <col min="12549" max="12550" width="20.5" style="180" bestFit="1" customWidth="1"/>
    <col min="12551" max="12551" width="0" style="180" hidden="1" customWidth="1"/>
    <col min="12552" max="12552" width="18.375" style="180" bestFit="1" customWidth="1"/>
    <col min="12553" max="12554" width="0" style="180" hidden="1" customWidth="1"/>
    <col min="12555" max="12798" width="9" style="180"/>
    <col min="12799" max="12799" width="6.625" style="180" customWidth="1"/>
    <col min="12800" max="12801" width="21.625" style="180" customWidth="1"/>
    <col min="12802" max="12802" width="16.125" style="180" bestFit="1" customWidth="1"/>
    <col min="12803" max="12803" width="13.875" style="180" bestFit="1" customWidth="1"/>
    <col min="12804" max="12804" width="17.25" style="180" bestFit="1" customWidth="1"/>
    <col min="12805" max="12806" width="20.5" style="180" bestFit="1" customWidth="1"/>
    <col min="12807" max="12807" width="0" style="180" hidden="1" customWidth="1"/>
    <col min="12808" max="12808" width="18.375" style="180" bestFit="1" customWidth="1"/>
    <col min="12809" max="12810" width="0" style="180" hidden="1" customWidth="1"/>
    <col min="12811" max="13054" width="9" style="180"/>
    <col min="13055" max="13055" width="6.625" style="180" customWidth="1"/>
    <col min="13056" max="13057" width="21.625" style="180" customWidth="1"/>
    <col min="13058" max="13058" width="16.125" style="180" bestFit="1" customWidth="1"/>
    <col min="13059" max="13059" width="13.875" style="180" bestFit="1" customWidth="1"/>
    <col min="13060" max="13060" width="17.25" style="180" bestFit="1" customWidth="1"/>
    <col min="13061" max="13062" width="20.5" style="180" bestFit="1" customWidth="1"/>
    <col min="13063" max="13063" width="0" style="180" hidden="1" customWidth="1"/>
    <col min="13064" max="13064" width="18.375" style="180" bestFit="1" customWidth="1"/>
    <col min="13065" max="13066" width="0" style="180" hidden="1" customWidth="1"/>
    <col min="13067" max="13310" width="9" style="180"/>
    <col min="13311" max="13311" width="6.625" style="180" customWidth="1"/>
    <col min="13312" max="13313" width="21.625" style="180" customWidth="1"/>
    <col min="13314" max="13314" width="16.125" style="180" bestFit="1" customWidth="1"/>
    <col min="13315" max="13315" width="13.875" style="180" bestFit="1" customWidth="1"/>
    <col min="13316" max="13316" width="17.25" style="180" bestFit="1" customWidth="1"/>
    <col min="13317" max="13318" width="20.5" style="180" bestFit="1" customWidth="1"/>
    <col min="13319" max="13319" width="0" style="180" hidden="1" customWidth="1"/>
    <col min="13320" max="13320" width="18.375" style="180" bestFit="1" customWidth="1"/>
    <col min="13321" max="13322" width="0" style="180" hidden="1" customWidth="1"/>
    <col min="13323" max="13566" width="9" style="180"/>
    <col min="13567" max="13567" width="6.625" style="180" customWidth="1"/>
    <col min="13568" max="13569" width="21.625" style="180" customWidth="1"/>
    <col min="13570" max="13570" width="16.125" style="180" bestFit="1" customWidth="1"/>
    <col min="13571" max="13571" width="13.875" style="180" bestFit="1" customWidth="1"/>
    <col min="13572" max="13572" width="17.25" style="180" bestFit="1" customWidth="1"/>
    <col min="13573" max="13574" width="20.5" style="180" bestFit="1" customWidth="1"/>
    <col min="13575" max="13575" width="0" style="180" hidden="1" customWidth="1"/>
    <col min="13576" max="13576" width="18.375" style="180" bestFit="1" customWidth="1"/>
    <col min="13577" max="13578" width="0" style="180" hidden="1" customWidth="1"/>
    <col min="13579" max="13822" width="9" style="180"/>
    <col min="13823" max="13823" width="6.625" style="180" customWidth="1"/>
    <col min="13824" max="13825" width="21.625" style="180" customWidth="1"/>
    <col min="13826" max="13826" width="16.125" style="180" bestFit="1" customWidth="1"/>
    <col min="13827" max="13827" width="13.875" style="180" bestFit="1" customWidth="1"/>
    <col min="13828" max="13828" width="17.25" style="180" bestFit="1" customWidth="1"/>
    <col min="13829" max="13830" width="20.5" style="180" bestFit="1" customWidth="1"/>
    <col min="13831" max="13831" width="0" style="180" hidden="1" customWidth="1"/>
    <col min="13832" max="13832" width="18.375" style="180" bestFit="1" customWidth="1"/>
    <col min="13833" max="13834" width="0" style="180" hidden="1" customWidth="1"/>
    <col min="13835" max="14078" width="9" style="180"/>
    <col min="14079" max="14079" width="6.625" style="180" customWidth="1"/>
    <col min="14080" max="14081" width="21.625" style="180" customWidth="1"/>
    <col min="14082" max="14082" width="16.125" style="180" bestFit="1" customWidth="1"/>
    <col min="14083" max="14083" width="13.875" style="180" bestFit="1" customWidth="1"/>
    <col min="14084" max="14084" width="17.25" style="180" bestFit="1" customWidth="1"/>
    <col min="14085" max="14086" width="20.5" style="180" bestFit="1" customWidth="1"/>
    <col min="14087" max="14087" width="0" style="180" hidden="1" customWidth="1"/>
    <col min="14088" max="14088" width="18.375" style="180" bestFit="1" customWidth="1"/>
    <col min="14089" max="14090" width="0" style="180" hidden="1" customWidth="1"/>
    <col min="14091" max="14334" width="9" style="180"/>
    <col min="14335" max="14335" width="6.625" style="180" customWidth="1"/>
    <col min="14336" max="14337" width="21.625" style="180" customWidth="1"/>
    <col min="14338" max="14338" width="16.125" style="180" bestFit="1" customWidth="1"/>
    <col min="14339" max="14339" width="13.875" style="180" bestFit="1" customWidth="1"/>
    <col min="14340" max="14340" width="17.25" style="180" bestFit="1" customWidth="1"/>
    <col min="14341" max="14342" width="20.5" style="180" bestFit="1" customWidth="1"/>
    <col min="14343" max="14343" width="0" style="180" hidden="1" customWidth="1"/>
    <col min="14344" max="14344" width="18.375" style="180" bestFit="1" customWidth="1"/>
    <col min="14345" max="14346" width="0" style="180" hidden="1" customWidth="1"/>
    <col min="14347" max="14590" width="9" style="180"/>
    <col min="14591" max="14591" width="6.625" style="180" customWidth="1"/>
    <col min="14592" max="14593" width="21.625" style="180" customWidth="1"/>
    <col min="14594" max="14594" width="16.125" style="180" bestFit="1" customWidth="1"/>
    <col min="14595" max="14595" width="13.875" style="180" bestFit="1" customWidth="1"/>
    <col min="14596" max="14596" width="17.25" style="180" bestFit="1" customWidth="1"/>
    <col min="14597" max="14598" width="20.5" style="180" bestFit="1" customWidth="1"/>
    <col min="14599" max="14599" width="0" style="180" hidden="1" customWidth="1"/>
    <col min="14600" max="14600" width="18.375" style="180" bestFit="1" customWidth="1"/>
    <col min="14601" max="14602" width="0" style="180" hidden="1" customWidth="1"/>
    <col min="14603" max="14846" width="9" style="180"/>
    <col min="14847" max="14847" width="6.625" style="180" customWidth="1"/>
    <col min="14848" max="14849" width="21.625" style="180" customWidth="1"/>
    <col min="14850" max="14850" width="16.125" style="180" bestFit="1" customWidth="1"/>
    <col min="14851" max="14851" width="13.875" style="180" bestFit="1" customWidth="1"/>
    <col min="14852" max="14852" width="17.25" style="180" bestFit="1" customWidth="1"/>
    <col min="14853" max="14854" width="20.5" style="180" bestFit="1" customWidth="1"/>
    <col min="14855" max="14855" width="0" style="180" hidden="1" customWidth="1"/>
    <col min="14856" max="14856" width="18.375" style="180" bestFit="1" customWidth="1"/>
    <col min="14857" max="14858" width="0" style="180" hidden="1" customWidth="1"/>
    <col min="14859" max="15102" width="9" style="180"/>
    <col min="15103" max="15103" width="6.625" style="180" customWidth="1"/>
    <col min="15104" max="15105" width="21.625" style="180" customWidth="1"/>
    <col min="15106" max="15106" width="16.125" style="180" bestFit="1" customWidth="1"/>
    <col min="15107" max="15107" width="13.875" style="180" bestFit="1" customWidth="1"/>
    <col min="15108" max="15108" width="17.25" style="180" bestFit="1" customWidth="1"/>
    <col min="15109" max="15110" width="20.5" style="180" bestFit="1" customWidth="1"/>
    <col min="15111" max="15111" width="0" style="180" hidden="1" customWidth="1"/>
    <col min="15112" max="15112" width="18.375" style="180" bestFit="1" customWidth="1"/>
    <col min="15113" max="15114" width="0" style="180" hidden="1" customWidth="1"/>
    <col min="15115" max="15358" width="9" style="180"/>
    <col min="15359" max="15359" width="6.625" style="180" customWidth="1"/>
    <col min="15360" max="15361" width="21.625" style="180" customWidth="1"/>
    <col min="15362" max="15362" width="16.125" style="180" bestFit="1" customWidth="1"/>
    <col min="15363" max="15363" width="13.875" style="180" bestFit="1" customWidth="1"/>
    <col min="15364" max="15364" width="17.25" style="180" bestFit="1" customWidth="1"/>
    <col min="15365" max="15366" width="20.5" style="180" bestFit="1" customWidth="1"/>
    <col min="15367" max="15367" width="0" style="180" hidden="1" customWidth="1"/>
    <col min="15368" max="15368" width="18.375" style="180" bestFit="1" customWidth="1"/>
    <col min="15369" max="15370" width="0" style="180" hidden="1" customWidth="1"/>
    <col min="15371" max="15614" width="9" style="180"/>
    <col min="15615" max="15615" width="6.625" style="180" customWidth="1"/>
    <col min="15616" max="15617" width="21.625" style="180" customWidth="1"/>
    <col min="15618" max="15618" width="16.125" style="180" bestFit="1" customWidth="1"/>
    <col min="15619" max="15619" width="13.875" style="180" bestFit="1" customWidth="1"/>
    <col min="15620" max="15620" width="17.25" style="180" bestFit="1" customWidth="1"/>
    <col min="15621" max="15622" width="20.5" style="180" bestFit="1" customWidth="1"/>
    <col min="15623" max="15623" width="0" style="180" hidden="1" customWidth="1"/>
    <col min="15624" max="15624" width="18.375" style="180" bestFit="1" customWidth="1"/>
    <col min="15625" max="15626" width="0" style="180" hidden="1" customWidth="1"/>
    <col min="15627" max="15870" width="9" style="180"/>
    <col min="15871" max="15871" width="6.625" style="180" customWidth="1"/>
    <col min="15872" max="15873" width="21.625" style="180" customWidth="1"/>
    <col min="15874" max="15874" width="16.125" style="180" bestFit="1" customWidth="1"/>
    <col min="15875" max="15875" width="13.875" style="180" bestFit="1" customWidth="1"/>
    <col min="15876" max="15876" width="17.25" style="180" bestFit="1" customWidth="1"/>
    <col min="15877" max="15878" width="20.5" style="180" bestFit="1" customWidth="1"/>
    <col min="15879" max="15879" width="0" style="180" hidden="1" customWidth="1"/>
    <col min="15880" max="15880" width="18.375" style="180" bestFit="1" customWidth="1"/>
    <col min="15881" max="15882" width="0" style="180" hidden="1" customWidth="1"/>
    <col min="15883" max="16126" width="9" style="180"/>
    <col min="16127" max="16127" width="6.625" style="180" customWidth="1"/>
    <col min="16128" max="16129" width="21.625" style="180" customWidth="1"/>
    <col min="16130" max="16130" width="16.125" style="180" bestFit="1" customWidth="1"/>
    <col min="16131" max="16131" width="13.875" style="180" bestFit="1" customWidth="1"/>
    <col min="16132" max="16132" width="17.25" style="180" bestFit="1" customWidth="1"/>
    <col min="16133" max="16134" width="20.5" style="180" bestFit="1" customWidth="1"/>
    <col min="16135" max="16135" width="0" style="180" hidden="1" customWidth="1"/>
    <col min="16136" max="16136" width="18.375" style="180" bestFit="1" customWidth="1"/>
    <col min="16137" max="16138" width="0" style="180" hidden="1" customWidth="1"/>
    <col min="16139" max="16384" width="9" style="180"/>
  </cols>
  <sheetData>
    <row r="1" spans="1:5" ht="30" customHeight="1">
      <c r="A1" s="346" t="s">
        <v>751</v>
      </c>
      <c r="B1" s="347"/>
      <c r="C1" s="347"/>
      <c r="D1" s="347"/>
      <c r="E1" s="347"/>
    </row>
    <row r="2" spans="1:5" ht="30" customHeight="1">
      <c r="A2" s="348" t="s">
        <v>761</v>
      </c>
      <c r="B2" s="349"/>
      <c r="E2" s="324" t="s">
        <v>752</v>
      </c>
    </row>
    <row r="3" spans="1:5" ht="30" customHeight="1">
      <c r="A3" s="325" t="s">
        <v>753</v>
      </c>
      <c r="B3" s="325" t="s">
        <v>754</v>
      </c>
      <c r="C3" s="326" t="s">
        <v>762</v>
      </c>
      <c r="D3" s="326" t="s">
        <v>486</v>
      </c>
      <c r="E3" s="326" t="s">
        <v>755</v>
      </c>
    </row>
    <row r="4" spans="1:5" ht="30" customHeight="1">
      <c r="A4" s="325">
        <v>1</v>
      </c>
      <c r="B4" s="325" t="s">
        <v>756</v>
      </c>
      <c r="C4" s="327">
        <f>吴泾维修!J51+空气检测!E7+尾款!K4</f>
        <v>4513362</v>
      </c>
      <c r="D4" s="327"/>
      <c r="E4" s="379">
        <f>C4-D4</f>
        <v>4513362</v>
      </c>
    </row>
    <row r="5" spans="1:5" ht="30" customHeight="1">
      <c r="A5" s="325">
        <v>2</v>
      </c>
      <c r="B5" s="325" t="s">
        <v>574</v>
      </c>
      <c r="C5" s="327">
        <f>信息中心!I4</f>
        <v>361490</v>
      </c>
      <c r="D5" s="327"/>
      <c r="E5" s="379">
        <f t="shared" ref="E5:E10" si="0">C5-D5</f>
        <v>361490</v>
      </c>
    </row>
    <row r="6" spans="1:5" ht="30" customHeight="1">
      <c r="A6" s="325">
        <v>3</v>
      </c>
      <c r="B6" s="325" t="s">
        <v>757</v>
      </c>
      <c r="C6" s="327">
        <f>学前科!H10</f>
        <v>886800</v>
      </c>
      <c r="D6" s="327"/>
      <c r="E6" s="379">
        <f t="shared" si="0"/>
        <v>886800</v>
      </c>
    </row>
    <row r="7" spans="1:5" ht="30" customHeight="1">
      <c r="A7" s="325">
        <v>4</v>
      </c>
      <c r="B7" s="325" t="s">
        <v>758</v>
      </c>
      <c r="C7" s="327">
        <f>普教一科!G13</f>
        <v>831040</v>
      </c>
      <c r="D7" s="327"/>
      <c r="E7" s="379">
        <f t="shared" si="0"/>
        <v>831040</v>
      </c>
    </row>
    <row r="8" spans="1:5" ht="30" customHeight="1">
      <c r="A8" s="325">
        <v>5</v>
      </c>
      <c r="B8" s="328" t="s">
        <v>759</v>
      </c>
      <c r="C8" s="327">
        <f>普教二科!H8</f>
        <v>1400000</v>
      </c>
      <c r="D8" s="327"/>
      <c r="E8" s="379">
        <f t="shared" si="0"/>
        <v>1400000</v>
      </c>
    </row>
    <row r="9" spans="1:5" ht="30" customHeight="1">
      <c r="A9" s="325">
        <v>6</v>
      </c>
      <c r="B9" s="328" t="s">
        <v>763</v>
      </c>
      <c r="C9" s="327">
        <f>考试中心!H4</f>
        <v>5000</v>
      </c>
      <c r="D9" s="327"/>
      <c r="E9" s="379">
        <f t="shared" si="0"/>
        <v>5000</v>
      </c>
    </row>
    <row r="10" spans="1:5" ht="30" customHeight="1">
      <c r="A10" s="325">
        <v>7</v>
      </c>
      <c r="B10" s="325" t="s">
        <v>760</v>
      </c>
      <c r="C10" s="327">
        <f>教育学院!F5</f>
        <v>30000</v>
      </c>
      <c r="D10" s="327"/>
      <c r="E10" s="379">
        <f t="shared" si="0"/>
        <v>30000</v>
      </c>
    </row>
    <row r="11" spans="1:5" ht="30" customHeight="1">
      <c r="A11" s="325"/>
      <c r="B11" s="325" t="s">
        <v>664</v>
      </c>
      <c r="C11" s="329">
        <f>SUM(C4:C10)</f>
        <v>8027692</v>
      </c>
      <c r="D11" s="329">
        <f t="shared" ref="D11:E11" si="1">SUM(D4:D10)</f>
        <v>0</v>
      </c>
      <c r="E11" s="380">
        <f t="shared" si="1"/>
        <v>8027692</v>
      </c>
    </row>
    <row r="12" spans="1:5" ht="30" customHeight="1"/>
    <row r="13" spans="1:5" ht="30" customHeight="1"/>
  </sheetData>
  <mergeCells count="2">
    <mergeCell ref="A1:E1"/>
    <mergeCell ref="A2:B2"/>
  </mergeCells>
  <phoneticPr fontId="1" type="noConversion"/>
  <printOptions horizontalCentered="1"/>
  <pageMargins left="0.70866141732283472" right="0.70866141732283472" top="1.1417322834645669" bottom="0.74803149606299213" header="0.31496062992125984" footer="0.31496062992125984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A5" sqref="A5:XFD5"/>
    </sheetView>
  </sheetViews>
  <sheetFormatPr defaultRowHeight="13.5"/>
  <cols>
    <col min="1" max="1" width="5.375" style="180" customWidth="1"/>
    <col min="2" max="2" width="25.375" style="180" customWidth="1"/>
    <col min="3" max="3" width="20.625" style="180" customWidth="1"/>
    <col min="4" max="4" width="21.375" style="180" customWidth="1"/>
    <col min="5" max="5" width="21.5" style="180" customWidth="1"/>
    <col min="6" max="6" width="13.625" style="180" customWidth="1"/>
    <col min="7" max="7" width="7" style="180" customWidth="1"/>
    <col min="8" max="8" width="6.625" style="180" customWidth="1"/>
    <col min="9" max="9" width="9.25" style="180" customWidth="1"/>
    <col min="10" max="16384" width="9" style="180"/>
  </cols>
  <sheetData>
    <row r="1" spans="1:9" ht="39.950000000000003" customHeight="1">
      <c r="A1" s="350" t="s">
        <v>575</v>
      </c>
      <c r="B1" s="350"/>
      <c r="C1" s="350"/>
      <c r="D1" s="350"/>
      <c r="E1" s="350"/>
      <c r="F1" s="350"/>
      <c r="G1" s="350"/>
      <c r="H1" s="350"/>
      <c r="I1" s="350"/>
    </row>
    <row r="2" spans="1:9" s="318" customFormat="1" ht="35.1" customHeight="1">
      <c r="A2" s="314" t="s">
        <v>0</v>
      </c>
      <c r="B2" s="315" t="s">
        <v>129</v>
      </c>
      <c r="C2" s="316" t="s">
        <v>179</v>
      </c>
      <c r="D2" s="316" t="s">
        <v>576</v>
      </c>
      <c r="E2" s="317" t="s">
        <v>577</v>
      </c>
      <c r="F2" s="316" t="s">
        <v>578</v>
      </c>
      <c r="G2" s="316" t="s">
        <v>579</v>
      </c>
      <c r="H2" s="316" t="s">
        <v>580</v>
      </c>
      <c r="I2" s="316" t="s">
        <v>581</v>
      </c>
    </row>
    <row r="3" spans="1:9" s="181" customFormat="1" ht="35.1" customHeight="1">
      <c r="A3" s="182">
        <v>1</v>
      </c>
      <c r="B3" s="183" t="s">
        <v>434</v>
      </c>
      <c r="C3" s="184" t="s">
        <v>583</v>
      </c>
      <c r="D3" s="184" t="s">
        <v>583</v>
      </c>
      <c r="E3" s="184" t="s">
        <v>583</v>
      </c>
      <c r="F3" s="185" t="s">
        <v>582</v>
      </c>
      <c r="G3" s="184">
        <v>1</v>
      </c>
      <c r="H3" s="184">
        <v>361490</v>
      </c>
      <c r="I3" s="186">
        <v>361490</v>
      </c>
    </row>
    <row r="4" spans="1:9" s="181" customFormat="1" ht="35.1" customHeight="1">
      <c r="A4" s="187"/>
      <c r="B4" s="190"/>
      <c r="C4" s="188" t="s">
        <v>584</v>
      </c>
      <c r="D4" s="188"/>
      <c r="E4" s="188"/>
      <c r="F4" s="191"/>
      <c r="G4" s="188"/>
      <c r="H4" s="188"/>
      <c r="I4" s="189">
        <v>361490</v>
      </c>
    </row>
  </sheetData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A5" sqref="A5:XFD5"/>
    </sheetView>
  </sheetViews>
  <sheetFormatPr defaultRowHeight="13.5"/>
  <cols>
    <col min="1" max="1" width="5" style="180" customWidth="1"/>
    <col min="2" max="2" width="24.125" style="180" customWidth="1"/>
    <col min="3" max="3" width="15.125" style="180" customWidth="1"/>
    <col min="4" max="4" width="23.375" style="180" customWidth="1"/>
    <col min="5" max="5" width="28.5" style="180" customWidth="1"/>
    <col min="6" max="7" width="8.125" style="180" customWidth="1"/>
    <col min="8" max="8" width="10.125" style="180" customWidth="1"/>
    <col min="9" max="16384" width="9" style="180"/>
  </cols>
  <sheetData>
    <row r="1" spans="1:8" ht="22.5">
      <c r="A1" s="351" t="s">
        <v>585</v>
      </c>
      <c r="B1" s="352"/>
      <c r="C1" s="351"/>
      <c r="D1" s="351"/>
      <c r="E1" s="351"/>
      <c r="F1" s="351"/>
      <c r="G1" s="353"/>
      <c r="H1" s="351"/>
    </row>
    <row r="2" spans="1:8" ht="24.95" customHeight="1">
      <c r="A2" s="192" t="s">
        <v>0</v>
      </c>
      <c r="B2" s="193" t="s">
        <v>586</v>
      </c>
      <c r="C2" s="194" t="s">
        <v>179</v>
      </c>
      <c r="D2" s="194" t="s">
        <v>576</v>
      </c>
      <c r="E2" s="194" t="s">
        <v>577</v>
      </c>
      <c r="F2" s="193" t="s">
        <v>579</v>
      </c>
      <c r="G2" s="193" t="s">
        <v>580</v>
      </c>
      <c r="H2" s="193" t="s">
        <v>581</v>
      </c>
    </row>
    <row r="3" spans="1:8" ht="24.95" customHeight="1">
      <c r="A3" s="195">
        <v>1</v>
      </c>
      <c r="B3" s="196" t="s">
        <v>433</v>
      </c>
      <c r="C3" s="197" t="s">
        <v>587</v>
      </c>
      <c r="D3" s="198" t="s">
        <v>588</v>
      </c>
      <c r="E3" s="197" t="s">
        <v>589</v>
      </c>
      <c r="F3" s="199">
        <v>1</v>
      </c>
      <c r="G3" s="200">
        <v>150000</v>
      </c>
      <c r="H3" s="200">
        <v>150000</v>
      </c>
    </row>
    <row r="4" spans="1:8" ht="24.95" customHeight="1">
      <c r="A4" s="195">
        <v>2</v>
      </c>
      <c r="B4" s="196" t="s">
        <v>433</v>
      </c>
      <c r="C4" s="197" t="s">
        <v>590</v>
      </c>
      <c r="D4" s="198" t="s">
        <v>591</v>
      </c>
      <c r="E4" s="198" t="s">
        <v>592</v>
      </c>
      <c r="F4" s="199">
        <v>1</v>
      </c>
      <c r="G4" s="200">
        <v>100000</v>
      </c>
      <c r="H4" s="200">
        <v>100000</v>
      </c>
    </row>
    <row r="5" spans="1:8" ht="24.95" customHeight="1">
      <c r="A5" s="195">
        <v>3</v>
      </c>
      <c r="B5" s="196" t="s">
        <v>434</v>
      </c>
      <c r="C5" s="197" t="s">
        <v>593</v>
      </c>
      <c r="D5" s="197" t="s">
        <v>594</v>
      </c>
      <c r="E5" s="197" t="s">
        <v>595</v>
      </c>
      <c r="F5" s="199">
        <v>1</v>
      </c>
      <c r="G5" s="200">
        <v>100000</v>
      </c>
      <c r="H5" s="200">
        <v>100000</v>
      </c>
    </row>
    <row r="6" spans="1:8" ht="24.95" customHeight="1">
      <c r="A6" s="195">
        <v>4</v>
      </c>
      <c r="B6" s="196" t="s">
        <v>434</v>
      </c>
      <c r="C6" s="197" t="s">
        <v>587</v>
      </c>
      <c r="D6" s="197" t="s">
        <v>596</v>
      </c>
      <c r="E6" s="197" t="s">
        <v>597</v>
      </c>
      <c r="F6" s="199">
        <v>1</v>
      </c>
      <c r="G6" s="200">
        <v>200000</v>
      </c>
      <c r="H6" s="200">
        <v>200000</v>
      </c>
    </row>
    <row r="7" spans="1:8" ht="24.95" customHeight="1">
      <c r="A7" s="201">
        <v>5</v>
      </c>
      <c r="B7" s="202" t="s">
        <v>598</v>
      </c>
      <c r="C7" s="203" t="s">
        <v>590</v>
      </c>
      <c r="D7" s="203" t="s">
        <v>599</v>
      </c>
      <c r="E7" s="203" t="s">
        <v>600</v>
      </c>
      <c r="F7" s="204">
        <v>1</v>
      </c>
      <c r="G7" s="205">
        <v>120000</v>
      </c>
      <c r="H7" s="205">
        <v>120000</v>
      </c>
    </row>
    <row r="8" spans="1:8" ht="24.95" customHeight="1">
      <c r="A8" s="195">
        <v>6</v>
      </c>
      <c r="B8" s="196" t="s">
        <v>598</v>
      </c>
      <c r="C8" s="197" t="s">
        <v>593</v>
      </c>
      <c r="D8" s="197" t="s">
        <v>601</v>
      </c>
      <c r="E8" s="197" t="s">
        <v>602</v>
      </c>
      <c r="F8" s="199">
        <v>1</v>
      </c>
      <c r="G8" s="200">
        <v>100000</v>
      </c>
      <c r="H8" s="200">
        <v>100000</v>
      </c>
    </row>
    <row r="9" spans="1:8" ht="24.95" customHeight="1">
      <c r="A9" s="195">
        <v>7</v>
      </c>
      <c r="B9" s="196" t="s">
        <v>598</v>
      </c>
      <c r="C9" s="197" t="s">
        <v>587</v>
      </c>
      <c r="D9" s="197" t="s">
        <v>603</v>
      </c>
      <c r="E9" s="197" t="s">
        <v>604</v>
      </c>
      <c r="F9" s="199">
        <v>1</v>
      </c>
      <c r="G9" s="200">
        <v>116800</v>
      </c>
      <c r="H9" s="200">
        <v>116800</v>
      </c>
    </row>
    <row r="10" spans="1:8" ht="24.95" customHeight="1">
      <c r="A10" s="206"/>
      <c r="B10" s="207" t="s">
        <v>605</v>
      </c>
      <c r="C10" s="208"/>
      <c r="D10" s="208"/>
      <c r="E10" s="208"/>
      <c r="F10" s="209"/>
      <c r="G10" s="208"/>
      <c r="H10" s="208">
        <f>SUM(H3:H9)</f>
        <v>886800</v>
      </c>
    </row>
  </sheetData>
  <mergeCells count="1">
    <mergeCell ref="A1:H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A5" sqref="A5:XFD5"/>
    </sheetView>
  </sheetViews>
  <sheetFormatPr defaultRowHeight="13.5"/>
  <cols>
    <col min="1" max="1" width="6.5" style="180" customWidth="1"/>
    <col min="2" max="2" width="18.625" style="180" customWidth="1"/>
    <col min="3" max="3" width="24.125" style="180" customWidth="1"/>
    <col min="4" max="4" width="36.5" style="180" customWidth="1"/>
    <col min="5" max="5" width="6.875" style="180" customWidth="1"/>
    <col min="6" max="6" width="9.375" style="180" customWidth="1"/>
    <col min="7" max="7" width="10.375" style="180" customWidth="1"/>
    <col min="8" max="10" width="9" style="180"/>
    <col min="11" max="11" width="14.625" style="180" bestFit="1" customWidth="1"/>
    <col min="12" max="16384" width="9" style="180"/>
  </cols>
  <sheetData>
    <row r="1" spans="1:9" ht="20.25">
      <c r="A1" s="210"/>
      <c r="B1" s="354" t="s">
        <v>606</v>
      </c>
      <c r="C1" s="354"/>
      <c r="D1" s="354"/>
      <c r="E1" s="354"/>
      <c r="F1" s="354"/>
      <c r="G1" s="354"/>
      <c r="H1" s="210"/>
    </row>
    <row r="2" spans="1:9" s="321" customFormat="1" ht="30" customHeight="1">
      <c r="A2" s="319" t="s">
        <v>0</v>
      </c>
      <c r="B2" s="319" t="s">
        <v>607</v>
      </c>
      <c r="C2" s="319" t="s">
        <v>576</v>
      </c>
      <c r="D2" s="319" t="s">
        <v>577</v>
      </c>
      <c r="E2" s="319" t="s">
        <v>579</v>
      </c>
      <c r="F2" s="319" t="s">
        <v>580</v>
      </c>
      <c r="G2" s="319" t="s">
        <v>581</v>
      </c>
      <c r="H2" s="320" t="s">
        <v>572</v>
      </c>
      <c r="I2" s="320" t="s">
        <v>750</v>
      </c>
    </row>
    <row r="3" spans="1:9" ht="20.100000000000001" customHeight="1">
      <c r="A3" s="217">
        <v>1</v>
      </c>
      <c r="B3" s="218" t="s">
        <v>615</v>
      </c>
      <c r="C3" s="220" t="s">
        <v>616</v>
      </c>
      <c r="D3" s="220" t="s">
        <v>614</v>
      </c>
      <c r="E3" s="219">
        <v>1</v>
      </c>
      <c r="F3" s="219">
        <v>80000</v>
      </c>
      <c r="G3" s="219">
        <v>80000</v>
      </c>
      <c r="H3" s="212" t="s">
        <v>610</v>
      </c>
    </row>
    <row r="4" spans="1:9" ht="20.100000000000001" customHeight="1">
      <c r="A4" s="217">
        <v>2</v>
      </c>
      <c r="B4" s="218" t="s">
        <v>617</v>
      </c>
      <c r="C4" s="220" t="s">
        <v>618</v>
      </c>
      <c r="D4" s="220" t="s">
        <v>619</v>
      </c>
      <c r="E4" s="219">
        <v>1</v>
      </c>
      <c r="F4" s="219">
        <v>80000</v>
      </c>
      <c r="G4" s="219">
        <v>80000</v>
      </c>
      <c r="H4" s="212" t="s">
        <v>610</v>
      </c>
    </row>
    <row r="5" spans="1:9" ht="20.100000000000001" customHeight="1">
      <c r="A5" s="213">
        <v>3</v>
      </c>
      <c r="B5" s="214" t="s">
        <v>620</v>
      </c>
      <c r="C5" s="215" t="s">
        <v>608</v>
      </c>
      <c r="D5" s="215" t="s">
        <v>609</v>
      </c>
      <c r="E5" s="213">
        <v>1</v>
      </c>
      <c r="F5" s="213">
        <v>50000</v>
      </c>
      <c r="G5" s="213">
        <v>50000</v>
      </c>
      <c r="H5" s="216"/>
    </row>
    <row r="6" spans="1:9" ht="20.100000000000001" customHeight="1">
      <c r="A6" s="213">
        <v>4</v>
      </c>
      <c r="B6" s="214" t="s">
        <v>620</v>
      </c>
      <c r="C6" s="215" t="s">
        <v>611</v>
      </c>
      <c r="D6" s="215" t="s">
        <v>612</v>
      </c>
      <c r="E6" s="213">
        <v>1</v>
      </c>
      <c r="F6" s="213">
        <v>71040</v>
      </c>
      <c r="G6" s="213">
        <v>71040</v>
      </c>
      <c r="H6" s="216"/>
    </row>
    <row r="7" spans="1:9" ht="20.100000000000001" customHeight="1">
      <c r="A7" s="217">
        <v>5</v>
      </c>
      <c r="B7" s="218" t="s">
        <v>620</v>
      </c>
      <c r="C7" s="220" t="s">
        <v>621</v>
      </c>
      <c r="D7" s="220" t="s">
        <v>622</v>
      </c>
      <c r="E7" s="219">
        <v>1</v>
      </c>
      <c r="F7" s="219">
        <v>80000</v>
      </c>
      <c r="G7" s="219">
        <v>80000</v>
      </c>
      <c r="H7" s="212" t="s">
        <v>613</v>
      </c>
      <c r="I7" s="313">
        <v>-2</v>
      </c>
    </row>
    <row r="8" spans="1:9" ht="20.100000000000001" customHeight="1">
      <c r="A8" s="217">
        <v>6</v>
      </c>
      <c r="B8" s="218" t="s">
        <v>620</v>
      </c>
      <c r="C8" s="220" t="s">
        <v>623</v>
      </c>
      <c r="D8" s="220" t="s">
        <v>624</v>
      </c>
      <c r="E8" s="219">
        <v>1</v>
      </c>
      <c r="F8" s="219">
        <v>80000</v>
      </c>
      <c r="G8" s="219">
        <v>80000</v>
      </c>
      <c r="H8" s="212" t="s">
        <v>610</v>
      </c>
    </row>
    <row r="9" spans="1:9" ht="20.100000000000001" customHeight="1">
      <c r="A9" s="217">
        <v>7</v>
      </c>
      <c r="B9" s="218" t="s">
        <v>598</v>
      </c>
      <c r="C9" s="220" t="s">
        <v>625</v>
      </c>
      <c r="D9" s="220" t="s">
        <v>704</v>
      </c>
      <c r="E9" s="219">
        <v>1</v>
      </c>
      <c r="F9" s="219">
        <v>40000</v>
      </c>
      <c r="G9" s="219">
        <v>40000</v>
      </c>
      <c r="H9" s="210"/>
    </row>
    <row r="10" spans="1:9" ht="20.100000000000001" customHeight="1">
      <c r="A10" s="217">
        <v>8</v>
      </c>
      <c r="B10" s="218" t="s">
        <v>598</v>
      </c>
      <c r="C10" s="221" t="s">
        <v>705</v>
      </c>
      <c r="D10" s="221" t="s">
        <v>706</v>
      </c>
      <c r="E10" s="219">
        <v>1</v>
      </c>
      <c r="F10" s="219">
        <v>150000</v>
      </c>
      <c r="G10" s="219">
        <v>150000</v>
      </c>
      <c r="H10" s="210"/>
    </row>
    <row r="11" spans="1:9" ht="20.100000000000001" customHeight="1">
      <c r="A11" s="217">
        <v>9</v>
      </c>
      <c r="B11" s="218" t="s">
        <v>598</v>
      </c>
      <c r="C11" s="220" t="s">
        <v>626</v>
      </c>
      <c r="D11" s="220" t="s">
        <v>627</v>
      </c>
      <c r="E11" s="219">
        <v>1</v>
      </c>
      <c r="F11" s="219">
        <v>100000</v>
      </c>
      <c r="G11" s="219">
        <v>100000</v>
      </c>
      <c r="H11" s="210"/>
    </row>
    <row r="12" spans="1:9" ht="20.100000000000001" customHeight="1">
      <c r="A12" s="217">
        <v>10</v>
      </c>
      <c r="B12" s="218" t="s">
        <v>598</v>
      </c>
      <c r="C12" s="220" t="s">
        <v>628</v>
      </c>
      <c r="D12" s="221" t="s">
        <v>707</v>
      </c>
      <c r="E12" s="219">
        <v>1</v>
      </c>
      <c r="F12" s="219">
        <v>100000</v>
      </c>
      <c r="G12" s="219">
        <v>100000</v>
      </c>
      <c r="H12" s="210"/>
    </row>
    <row r="13" spans="1:9" ht="20.100000000000001" customHeight="1">
      <c r="A13" s="211"/>
      <c r="B13" s="211" t="s">
        <v>605</v>
      </c>
      <c r="C13" s="222"/>
      <c r="D13" s="222"/>
      <c r="E13" s="211"/>
      <c r="F13" s="211"/>
      <c r="G13" s="211">
        <f>SUM(G3:G12)</f>
        <v>831040</v>
      </c>
      <c r="H13" s="210"/>
    </row>
  </sheetData>
  <autoFilter ref="A2:K13"/>
  <mergeCells count="1">
    <mergeCell ref="B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A5" sqref="A5:XFD5"/>
    </sheetView>
  </sheetViews>
  <sheetFormatPr defaultRowHeight="13.5"/>
  <cols>
    <col min="1" max="1" width="5.25" style="180" customWidth="1"/>
    <col min="2" max="2" width="21.75" style="180" customWidth="1"/>
    <col min="3" max="3" width="28.375" style="180" customWidth="1"/>
    <col min="4" max="4" width="27.625" style="180" customWidth="1"/>
    <col min="5" max="5" width="32.5" style="180" customWidth="1"/>
    <col min="6" max="6" width="9" style="235"/>
    <col min="7" max="8" width="9" style="180"/>
    <col min="9" max="9" width="9" style="223"/>
    <col min="10" max="16384" width="9" style="180"/>
  </cols>
  <sheetData>
    <row r="1" spans="1:9" ht="18.75">
      <c r="A1" s="355" t="s">
        <v>629</v>
      </c>
      <c r="B1" s="356"/>
      <c r="C1" s="356"/>
      <c r="D1" s="356"/>
      <c r="E1" s="356"/>
      <c r="F1" s="356"/>
      <c r="G1" s="356"/>
      <c r="H1" s="356"/>
    </row>
    <row r="2" spans="1:9" ht="24.95" customHeight="1">
      <c r="A2" s="224" t="s">
        <v>0</v>
      </c>
      <c r="B2" s="224" t="s">
        <v>586</v>
      </c>
      <c r="C2" s="224" t="s">
        <v>179</v>
      </c>
      <c r="D2" s="224" t="s">
        <v>576</v>
      </c>
      <c r="E2" s="224" t="s">
        <v>577</v>
      </c>
      <c r="F2" s="224" t="s">
        <v>579</v>
      </c>
      <c r="G2" s="224" t="s">
        <v>580</v>
      </c>
      <c r="H2" s="224" t="s">
        <v>581</v>
      </c>
    </row>
    <row r="3" spans="1:9" ht="24.95" customHeight="1">
      <c r="A3" s="233">
        <v>1</v>
      </c>
      <c r="B3" s="232" t="s">
        <v>598</v>
      </c>
      <c r="C3" s="232" t="s">
        <v>631</v>
      </c>
      <c r="D3" s="234" t="s">
        <v>632</v>
      </c>
      <c r="E3" s="234" t="s">
        <v>633</v>
      </c>
      <c r="F3" s="233">
        <v>1</v>
      </c>
      <c r="G3" s="226">
        <v>600000</v>
      </c>
      <c r="H3" s="226">
        <v>600000</v>
      </c>
      <c r="I3" s="223" t="s">
        <v>654</v>
      </c>
    </row>
    <row r="4" spans="1:9" ht="24.95" customHeight="1">
      <c r="A4" s="357">
        <v>2</v>
      </c>
      <c r="B4" s="360" t="s">
        <v>598</v>
      </c>
      <c r="C4" s="360" t="s">
        <v>630</v>
      </c>
      <c r="D4" s="225" t="s">
        <v>634</v>
      </c>
      <c r="E4" s="225" t="s">
        <v>635</v>
      </c>
      <c r="F4" s="231">
        <v>1</v>
      </c>
      <c r="G4" s="226">
        <v>160000</v>
      </c>
      <c r="H4" s="226">
        <v>160000</v>
      </c>
    </row>
    <row r="5" spans="1:9" ht="24.95" customHeight="1">
      <c r="A5" s="358" t="s">
        <v>5</v>
      </c>
      <c r="B5" s="361" t="s">
        <v>598</v>
      </c>
      <c r="C5" s="361"/>
      <c r="D5" s="225" t="s">
        <v>636</v>
      </c>
      <c r="E5" s="225" t="s">
        <v>637</v>
      </c>
      <c r="F5" s="231">
        <v>1</v>
      </c>
      <c r="G5" s="226">
        <v>240000</v>
      </c>
      <c r="H5" s="226">
        <v>240000</v>
      </c>
    </row>
    <row r="6" spans="1:9" ht="24.95" customHeight="1">
      <c r="A6" s="358" t="s">
        <v>5</v>
      </c>
      <c r="B6" s="361" t="s">
        <v>598</v>
      </c>
      <c r="C6" s="361"/>
      <c r="D6" s="225" t="s">
        <v>638</v>
      </c>
      <c r="E6" s="225" t="s">
        <v>639</v>
      </c>
      <c r="F6" s="231">
        <v>1</v>
      </c>
      <c r="G6" s="226">
        <v>240000</v>
      </c>
      <c r="H6" s="226">
        <v>240000</v>
      </c>
    </row>
    <row r="7" spans="1:9" ht="24.95" customHeight="1">
      <c r="A7" s="359" t="s">
        <v>5</v>
      </c>
      <c r="B7" s="362" t="s">
        <v>598</v>
      </c>
      <c r="C7" s="362"/>
      <c r="D7" s="225" t="s">
        <v>640</v>
      </c>
      <c r="E7" s="225" t="s">
        <v>641</v>
      </c>
      <c r="F7" s="231">
        <v>1</v>
      </c>
      <c r="G7" s="226">
        <v>160000</v>
      </c>
      <c r="H7" s="226">
        <v>160000</v>
      </c>
    </row>
    <row r="8" spans="1:9" ht="24.95" customHeight="1">
      <c r="A8" s="227"/>
      <c r="B8" s="227" t="s">
        <v>584</v>
      </c>
      <c r="C8" s="230"/>
      <c r="D8" s="228"/>
      <c r="E8" s="228"/>
      <c r="F8" s="227"/>
      <c r="G8" s="229"/>
      <c r="H8" s="229">
        <v>1400000</v>
      </c>
    </row>
  </sheetData>
  <mergeCells count="4">
    <mergeCell ref="A1:H1"/>
    <mergeCell ref="A4:A7"/>
    <mergeCell ref="B4:B7"/>
    <mergeCell ref="C4:C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332" t="s">
        <v>135</v>
      </c>
      <c r="B1" s="332"/>
      <c r="C1" s="332"/>
    </row>
    <row r="2" spans="1:3" ht="24.95" customHeight="1">
      <c r="A2" s="22" t="s">
        <v>4</v>
      </c>
      <c r="B2" s="22" t="s">
        <v>136</v>
      </c>
      <c r="C2" s="22" t="s">
        <v>137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A5" sqref="A5:XFD5"/>
    </sheetView>
  </sheetViews>
  <sheetFormatPr defaultRowHeight="13.5"/>
  <cols>
    <col min="1" max="1" width="12.625" style="180" customWidth="1"/>
    <col min="2" max="2" width="9" style="180"/>
    <col min="3" max="3" width="17" style="180" customWidth="1"/>
    <col min="4" max="4" width="34.125" style="180" customWidth="1"/>
    <col min="5" max="5" width="31.875" style="180" customWidth="1"/>
    <col min="6" max="16384" width="9" style="180"/>
  </cols>
  <sheetData>
    <row r="1" spans="1:8" ht="39.950000000000003" customHeight="1">
      <c r="A1" s="363" t="s">
        <v>642</v>
      </c>
      <c r="B1" s="363"/>
      <c r="C1" s="363"/>
      <c r="D1" s="363"/>
      <c r="E1" s="363"/>
      <c r="F1" s="363"/>
      <c r="G1" s="363"/>
      <c r="H1" s="363"/>
    </row>
    <row r="2" spans="1:8" ht="20.100000000000001" customHeight="1">
      <c r="A2" s="236" t="s">
        <v>586</v>
      </c>
      <c r="B2" s="236" t="s">
        <v>643</v>
      </c>
      <c r="C2" s="236" t="s">
        <v>179</v>
      </c>
      <c r="D2" s="236" t="s">
        <v>576</v>
      </c>
      <c r="E2" s="237" t="s">
        <v>577</v>
      </c>
      <c r="F2" s="236" t="s">
        <v>579</v>
      </c>
      <c r="G2" s="238" t="s">
        <v>580</v>
      </c>
      <c r="H2" s="238" t="s">
        <v>581</v>
      </c>
    </row>
    <row r="3" spans="1:8" ht="26.1" customHeight="1">
      <c r="A3" s="245" t="s">
        <v>648</v>
      </c>
      <c r="B3" s="239" t="s">
        <v>644</v>
      </c>
      <c r="C3" s="240" t="s">
        <v>645</v>
      </c>
      <c r="D3" s="240" t="s">
        <v>646</v>
      </c>
      <c r="E3" s="240" t="s">
        <v>647</v>
      </c>
      <c r="F3" s="246">
        <v>1</v>
      </c>
      <c r="G3" s="246">
        <v>5000</v>
      </c>
      <c r="H3" s="246">
        <v>5000</v>
      </c>
    </row>
    <row r="4" spans="1:8" ht="26.1" customHeight="1">
      <c r="A4" s="243"/>
      <c r="B4" s="244"/>
      <c r="C4" s="242" t="s">
        <v>584</v>
      </c>
      <c r="D4" s="243"/>
      <c r="E4" s="243"/>
      <c r="F4" s="244"/>
      <c r="G4" s="244"/>
      <c r="H4" s="244">
        <v>5000</v>
      </c>
    </row>
  </sheetData>
  <mergeCells count="1">
    <mergeCell ref="A1:H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XFD5"/>
    </sheetView>
  </sheetViews>
  <sheetFormatPr defaultRowHeight="13.5"/>
  <cols>
    <col min="1" max="1" width="19.75" style="180" customWidth="1"/>
    <col min="2" max="2" width="13.75" style="180" customWidth="1"/>
    <col min="3" max="3" width="32.375" style="180" customWidth="1"/>
    <col min="4" max="4" width="9" style="180"/>
    <col min="5" max="5" width="12.625" style="180" customWidth="1"/>
    <col min="6" max="6" width="14.625" style="180" customWidth="1"/>
    <col min="7" max="16384" width="9" style="180"/>
  </cols>
  <sheetData>
    <row r="1" spans="1:6" ht="20.25">
      <c r="A1" s="364" t="s">
        <v>649</v>
      </c>
      <c r="B1" s="364"/>
      <c r="C1" s="364"/>
      <c r="D1" s="364"/>
      <c r="E1" s="364"/>
      <c r="F1" s="364"/>
    </row>
    <row r="2" spans="1:6" s="318" customFormat="1" ht="15" customHeight="1">
      <c r="A2" s="322" t="s">
        <v>586</v>
      </c>
      <c r="B2" s="322" t="s">
        <v>643</v>
      </c>
      <c r="C2" s="322" t="s">
        <v>179</v>
      </c>
      <c r="D2" s="322" t="s">
        <v>579</v>
      </c>
      <c r="E2" s="323" t="s">
        <v>580</v>
      </c>
      <c r="F2" s="323" t="s">
        <v>650</v>
      </c>
    </row>
    <row r="3" spans="1:6" ht="15" customHeight="1">
      <c r="A3" s="249" t="s">
        <v>653</v>
      </c>
      <c r="B3" s="249" t="s">
        <v>644</v>
      </c>
      <c r="C3" s="247" t="s">
        <v>651</v>
      </c>
      <c r="D3" s="251">
        <v>1</v>
      </c>
      <c r="E3" s="251">
        <v>20000</v>
      </c>
      <c r="F3" s="251">
        <v>20000</v>
      </c>
    </row>
    <row r="4" spans="1:6" ht="15" customHeight="1">
      <c r="A4" s="249" t="s">
        <v>653</v>
      </c>
      <c r="B4" s="249" t="s">
        <v>644</v>
      </c>
      <c r="C4" s="247" t="s">
        <v>652</v>
      </c>
      <c r="D4" s="248">
        <v>1</v>
      </c>
      <c r="E4" s="241">
        <v>10000</v>
      </c>
      <c r="F4" s="241">
        <v>10000</v>
      </c>
    </row>
    <row r="5" spans="1:6" ht="15" customHeight="1">
      <c r="A5" s="252"/>
      <c r="B5" s="252"/>
      <c r="C5" s="250" t="s">
        <v>584</v>
      </c>
      <c r="D5" s="252"/>
      <c r="E5" s="252"/>
      <c r="F5" s="252">
        <v>30000</v>
      </c>
    </row>
  </sheetData>
  <mergeCells count="1">
    <mergeCell ref="A1:F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5"/>
  <sheetViews>
    <sheetView topLeftCell="A40" workbookViewId="0">
      <selection activeCell="A5" sqref="A5:XFD5"/>
    </sheetView>
  </sheetViews>
  <sheetFormatPr defaultColWidth="9" defaultRowHeight="14.25"/>
  <cols>
    <col min="1" max="1" width="5.25" style="253" customWidth="1"/>
    <col min="2" max="2" width="11.5" style="253" customWidth="1"/>
    <col min="3" max="3" width="8" style="253" customWidth="1"/>
    <col min="4" max="4" width="12.875" style="253" customWidth="1"/>
    <col min="5" max="5" width="21.5" style="256" customWidth="1"/>
    <col min="6" max="7" width="6.75" style="253" customWidth="1"/>
    <col min="8" max="8" width="12.25" style="253" customWidth="1"/>
    <col min="9" max="9" width="13.25" style="257" customWidth="1"/>
    <col min="10" max="10" width="11.5" style="256" customWidth="1"/>
    <col min="11" max="254" width="9" style="253"/>
    <col min="255" max="16384" width="9" style="254"/>
  </cols>
  <sheetData>
    <row r="1" spans="1:254" ht="35.1" customHeight="1">
      <c r="A1" s="367" t="s">
        <v>666</v>
      </c>
      <c r="B1" s="367"/>
      <c r="C1" s="367"/>
      <c r="D1" s="367"/>
      <c r="E1" s="367"/>
      <c r="F1" s="367"/>
      <c r="G1" s="367"/>
      <c r="H1" s="367"/>
      <c r="I1" s="367"/>
      <c r="J1" s="367"/>
    </row>
    <row r="2" spans="1:254" s="266" customFormat="1" ht="20.100000000000001" customHeight="1">
      <c r="A2" s="258" t="s">
        <v>0</v>
      </c>
      <c r="B2" s="258" t="s">
        <v>655</v>
      </c>
      <c r="C2" s="258" t="s">
        <v>656</v>
      </c>
      <c r="D2" s="258" t="s">
        <v>657</v>
      </c>
      <c r="E2" s="258" t="s">
        <v>658</v>
      </c>
      <c r="F2" s="258" t="s">
        <v>129</v>
      </c>
      <c r="G2" s="258" t="s">
        <v>659</v>
      </c>
      <c r="H2" s="258" t="s">
        <v>660</v>
      </c>
      <c r="I2" s="265" t="s">
        <v>661</v>
      </c>
      <c r="J2" s="258" t="s">
        <v>718</v>
      </c>
    </row>
    <row r="3" spans="1:254" s="266" customFormat="1" ht="20.100000000000001" customHeight="1">
      <c r="A3" s="368">
        <v>1</v>
      </c>
      <c r="B3" s="368" t="s">
        <v>724</v>
      </c>
      <c r="C3" s="368" t="s">
        <v>725</v>
      </c>
      <c r="D3" s="369" t="s">
        <v>726</v>
      </c>
      <c r="E3" s="261" t="s">
        <v>727</v>
      </c>
      <c r="F3" s="261" t="s">
        <v>728</v>
      </c>
      <c r="G3" s="261">
        <v>1</v>
      </c>
      <c r="H3" s="261">
        <v>180000</v>
      </c>
      <c r="I3" s="267">
        <f>G3*H3</f>
        <v>180000</v>
      </c>
      <c r="J3" s="258">
        <f>ROUND(I3*0.95,0)</f>
        <v>171000</v>
      </c>
    </row>
    <row r="4" spans="1:254" s="266" customFormat="1" ht="20.100000000000001" customHeight="1">
      <c r="A4" s="368"/>
      <c r="B4" s="368"/>
      <c r="C4" s="368"/>
      <c r="D4" s="369"/>
      <c r="E4" s="261" t="s">
        <v>729</v>
      </c>
      <c r="F4" s="261" t="s">
        <v>730</v>
      </c>
      <c r="G4" s="261">
        <v>1450</v>
      </c>
      <c r="H4" s="261">
        <v>350</v>
      </c>
      <c r="I4" s="267">
        <f t="shared" ref="I4:I6" si="0">G4*H4</f>
        <v>507500</v>
      </c>
      <c r="J4" s="258">
        <f t="shared" ref="J4:J51" si="1">ROUND(I4*0.95,0)</f>
        <v>482125</v>
      </c>
    </row>
    <row r="5" spans="1:254" s="266" customFormat="1" ht="20.100000000000001" customHeight="1">
      <c r="A5" s="368"/>
      <c r="B5" s="368"/>
      <c r="C5" s="368"/>
      <c r="D5" s="369"/>
      <c r="E5" s="264" t="s">
        <v>721</v>
      </c>
      <c r="F5" s="261" t="s">
        <v>730</v>
      </c>
      <c r="G5" s="261">
        <f>G4</f>
        <v>1450</v>
      </c>
      <c r="H5" s="261">
        <v>50</v>
      </c>
      <c r="I5" s="267">
        <f t="shared" si="0"/>
        <v>72500</v>
      </c>
      <c r="J5" s="258">
        <f t="shared" si="1"/>
        <v>68875</v>
      </c>
    </row>
    <row r="6" spans="1:254" s="268" customFormat="1" ht="20.100000000000001" customHeight="1">
      <c r="A6" s="368"/>
      <c r="B6" s="368"/>
      <c r="C6" s="368"/>
      <c r="D6" s="261" t="s">
        <v>731</v>
      </c>
      <c r="E6" s="261" t="s">
        <v>732</v>
      </c>
      <c r="F6" s="261" t="s">
        <v>667</v>
      </c>
      <c r="G6" s="261">
        <v>380</v>
      </c>
      <c r="H6" s="261">
        <v>50</v>
      </c>
      <c r="I6" s="267">
        <f t="shared" si="0"/>
        <v>19000</v>
      </c>
      <c r="J6" s="258">
        <f t="shared" si="1"/>
        <v>18050</v>
      </c>
    </row>
    <row r="7" spans="1:254" s="271" customFormat="1" ht="20.100000000000001" customHeight="1">
      <c r="A7" s="368"/>
      <c r="B7" s="368"/>
      <c r="C7" s="368"/>
      <c r="D7" s="269"/>
      <c r="E7" s="261" t="s">
        <v>663</v>
      </c>
      <c r="F7" s="261"/>
      <c r="G7" s="261"/>
      <c r="H7" s="270"/>
      <c r="I7" s="263">
        <f>SUM(I3:I6)</f>
        <v>779000</v>
      </c>
      <c r="J7" s="258">
        <f t="shared" si="1"/>
        <v>740050</v>
      </c>
    </row>
    <row r="8" spans="1:254" s="271" customFormat="1" ht="20.100000000000001" customHeight="1">
      <c r="A8" s="368"/>
      <c r="B8" s="368"/>
      <c r="C8" s="368"/>
      <c r="D8" s="269"/>
      <c r="E8" s="261" t="s">
        <v>719</v>
      </c>
      <c r="F8" s="261"/>
      <c r="G8" s="261"/>
      <c r="H8" s="272"/>
      <c r="I8" s="263">
        <f>I7*0.1</f>
        <v>77900</v>
      </c>
      <c r="J8" s="258">
        <f t="shared" si="1"/>
        <v>74005</v>
      </c>
    </row>
    <row r="9" spans="1:254" s="271" customFormat="1" ht="20.100000000000001" customHeight="1">
      <c r="A9" s="368"/>
      <c r="B9" s="368"/>
      <c r="C9" s="368"/>
      <c r="D9" s="269"/>
      <c r="E9" s="261" t="s">
        <v>720</v>
      </c>
      <c r="F9" s="261"/>
      <c r="G9" s="261"/>
      <c r="H9" s="270"/>
      <c r="I9" s="263">
        <f>(I7+I8)*0.05</f>
        <v>42845</v>
      </c>
      <c r="J9" s="258">
        <f t="shared" si="1"/>
        <v>40703</v>
      </c>
    </row>
    <row r="10" spans="1:254" s="266" customFormat="1" ht="20.100000000000001" customHeight="1">
      <c r="A10" s="368"/>
      <c r="B10" s="368"/>
      <c r="C10" s="368"/>
      <c r="D10" s="273"/>
      <c r="E10" s="274" t="s">
        <v>733</v>
      </c>
      <c r="F10" s="274"/>
      <c r="G10" s="274"/>
      <c r="H10" s="274"/>
      <c r="I10" s="260">
        <f>ROUNDUP(I7+I8+I9,0)</f>
        <v>899745</v>
      </c>
      <c r="J10" s="258">
        <f t="shared" si="1"/>
        <v>854758</v>
      </c>
    </row>
    <row r="11" spans="1:254" s="278" customFormat="1" ht="20.100000000000001" customHeight="1">
      <c r="A11" s="365">
        <v>2</v>
      </c>
      <c r="B11" s="365" t="s">
        <v>734</v>
      </c>
      <c r="C11" s="365" t="s">
        <v>668</v>
      </c>
      <c r="D11" s="366" t="s">
        <v>735</v>
      </c>
      <c r="E11" s="261" t="s">
        <v>736</v>
      </c>
      <c r="F11" s="261" t="s">
        <v>730</v>
      </c>
      <c r="G11" s="261">
        <v>1800</v>
      </c>
      <c r="H11" s="261">
        <v>300</v>
      </c>
      <c r="I11" s="276">
        <f>G11*H11</f>
        <v>540000</v>
      </c>
      <c r="J11" s="258">
        <f t="shared" si="1"/>
        <v>513000</v>
      </c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  <c r="AO11" s="277"/>
      <c r="AP11" s="277"/>
      <c r="AQ11" s="277"/>
      <c r="AR11" s="277"/>
      <c r="AS11" s="277"/>
      <c r="AT11" s="277"/>
      <c r="AU11" s="277"/>
      <c r="AV11" s="277"/>
      <c r="AW11" s="277"/>
      <c r="AX11" s="277"/>
      <c r="AY11" s="277"/>
      <c r="AZ11" s="277"/>
      <c r="BA11" s="277"/>
      <c r="BB11" s="277"/>
      <c r="BC11" s="277"/>
      <c r="BD11" s="277"/>
      <c r="BE11" s="277"/>
      <c r="BF11" s="277"/>
      <c r="BG11" s="277"/>
      <c r="BH11" s="277"/>
      <c r="BI11" s="277"/>
      <c r="BJ11" s="277"/>
      <c r="BK11" s="277"/>
      <c r="BL11" s="277"/>
      <c r="BM11" s="277"/>
      <c r="BN11" s="277"/>
      <c r="BO11" s="277"/>
      <c r="BP11" s="277"/>
      <c r="BQ11" s="277"/>
      <c r="BR11" s="277"/>
      <c r="BS11" s="277"/>
      <c r="BT11" s="277"/>
      <c r="BU11" s="277"/>
      <c r="BV11" s="277"/>
      <c r="BW11" s="277"/>
      <c r="BX11" s="277"/>
      <c r="BY11" s="277"/>
      <c r="BZ11" s="277"/>
      <c r="CA11" s="277"/>
      <c r="CB11" s="277"/>
      <c r="CC11" s="277"/>
      <c r="CD11" s="277"/>
      <c r="CE11" s="277"/>
      <c r="CF11" s="277"/>
      <c r="CG11" s="277"/>
      <c r="CH11" s="277"/>
      <c r="CI11" s="277"/>
      <c r="CJ11" s="277"/>
      <c r="CK11" s="277"/>
      <c r="CL11" s="277"/>
      <c r="CM11" s="277"/>
      <c r="CN11" s="277"/>
      <c r="CO11" s="277"/>
      <c r="CP11" s="277"/>
      <c r="CQ11" s="277"/>
      <c r="CR11" s="277"/>
      <c r="CS11" s="277"/>
      <c r="CT11" s="277"/>
      <c r="CU11" s="277"/>
      <c r="CV11" s="277"/>
      <c r="CW11" s="277"/>
      <c r="CX11" s="277"/>
      <c r="CY11" s="277"/>
      <c r="CZ11" s="277"/>
      <c r="DA11" s="277"/>
      <c r="DB11" s="277"/>
      <c r="DC11" s="277"/>
      <c r="DD11" s="277"/>
      <c r="DE11" s="277"/>
      <c r="DF11" s="277"/>
      <c r="DG11" s="277"/>
      <c r="DH11" s="277"/>
      <c r="DI11" s="277"/>
      <c r="DJ11" s="277"/>
      <c r="DK11" s="277"/>
      <c r="DL11" s="277"/>
      <c r="DM11" s="277"/>
      <c r="DN11" s="277"/>
      <c r="DO11" s="277"/>
      <c r="DP11" s="277"/>
      <c r="DQ11" s="277"/>
      <c r="DR11" s="277"/>
      <c r="DS11" s="277"/>
      <c r="DT11" s="277"/>
      <c r="DU11" s="277"/>
      <c r="DV11" s="277"/>
      <c r="DW11" s="277"/>
      <c r="DX11" s="277"/>
      <c r="DY11" s="277"/>
      <c r="DZ11" s="277"/>
      <c r="EA11" s="277"/>
      <c r="EB11" s="277"/>
      <c r="EC11" s="277"/>
      <c r="ED11" s="277"/>
      <c r="EE11" s="277"/>
      <c r="EF11" s="277"/>
      <c r="EG11" s="277"/>
      <c r="EH11" s="277"/>
      <c r="EI11" s="277"/>
      <c r="EJ11" s="277"/>
      <c r="EK11" s="277"/>
      <c r="EL11" s="277"/>
      <c r="EM11" s="277"/>
      <c r="EN11" s="277"/>
      <c r="EO11" s="277"/>
      <c r="EP11" s="277"/>
      <c r="EQ11" s="277"/>
      <c r="ER11" s="277"/>
      <c r="ES11" s="277"/>
      <c r="ET11" s="277"/>
      <c r="EU11" s="277"/>
      <c r="EV11" s="277"/>
      <c r="EW11" s="277"/>
      <c r="EX11" s="277"/>
      <c r="EY11" s="277"/>
      <c r="EZ11" s="277"/>
      <c r="FA11" s="277"/>
      <c r="FB11" s="277"/>
      <c r="FC11" s="277"/>
      <c r="FD11" s="277"/>
      <c r="FE11" s="277"/>
      <c r="FF11" s="277"/>
      <c r="FG11" s="277"/>
      <c r="FH11" s="277"/>
      <c r="FI11" s="277"/>
      <c r="FJ11" s="277"/>
      <c r="FK11" s="277"/>
      <c r="FL11" s="277"/>
      <c r="FM11" s="277"/>
      <c r="FN11" s="277"/>
      <c r="FO11" s="277"/>
      <c r="FP11" s="277"/>
      <c r="FQ11" s="277"/>
      <c r="FR11" s="277"/>
      <c r="FS11" s="277"/>
      <c r="FT11" s="277"/>
      <c r="FU11" s="277"/>
      <c r="FV11" s="277"/>
      <c r="FW11" s="277"/>
      <c r="FX11" s="277"/>
      <c r="FY11" s="277"/>
      <c r="FZ11" s="277"/>
      <c r="GA11" s="277"/>
      <c r="GB11" s="277"/>
      <c r="GC11" s="277"/>
      <c r="GD11" s="277"/>
      <c r="GE11" s="277"/>
      <c r="GF11" s="277"/>
      <c r="GG11" s="277"/>
      <c r="GH11" s="277"/>
      <c r="GI11" s="277"/>
      <c r="GJ11" s="277"/>
      <c r="GK11" s="277"/>
      <c r="GL11" s="277"/>
      <c r="GM11" s="277"/>
      <c r="GN11" s="277"/>
      <c r="GO11" s="277"/>
      <c r="GP11" s="277"/>
      <c r="GQ11" s="277"/>
      <c r="GR11" s="277"/>
      <c r="GS11" s="277"/>
      <c r="GT11" s="277"/>
      <c r="GU11" s="277"/>
      <c r="GV11" s="277"/>
      <c r="GW11" s="277"/>
      <c r="GX11" s="277"/>
      <c r="GY11" s="277"/>
      <c r="GZ11" s="277"/>
      <c r="HA11" s="277"/>
      <c r="HB11" s="277"/>
      <c r="HC11" s="277"/>
      <c r="HD11" s="277"/>
      <c r="HE11" s="277"/>
      <c r="HF11" s="277"/>
      <c r="HG11" s="277"/>
      <c r="HH11" s="277"/>
      <c r="HI11" s="277"/>
      <c r="HJ11" s="277"/>
      <c r="HK11" s="277"/>
      <c r="HL11" s="277"/>
      <c r="HM11" s="277"/>
      <c r="HN11" s="277"/>
      <c r="HO11" s="277"/>
      <c r="HP11" s="277"/>
      <c r="HQ11" s="277"/>
      <c r="HR11" s="277"/>
      <c r="HS11" s="277"/>
      <c r="HT11" s="277"/>
      <c r="HU11" s="277"/>
      <c r="HV11" s="277"/>
      <c r="HW11" s="277"/>
      <c r="HX11" s="277"/>
      <c r="HY11" s="277"/>
      <c r="HZ11" s="277"/>
      <c r="IA11" s="277"/>
      <c r="IB11" s="277"/>
      <c r="IC11" s="277"/>
      <c r="ID11" s="277"/>
      <c r="IE11" s="277"/>
      <c r="IF11" s="277"/>
      <c r="IG11" s="277"/>
      <c r="IH11" s="277"/>
      <c r="II11" s="277"/>
      <c r="IJ11" s="277"/>
      <c r="IK11" s="277"/>
      <c r="IL11" s="277"/>
      <c r="IM11" s="277"/>
      <c r="IN11" s="277"/>
      <c r="IO11" s="277"/>
      <c r="IP11" s="277"/>
      <c r="IQ11" s="277"/>
      <c r="IR11" s="277"/>
      <c r="IS11" s="277"/>
      <c r="IT11" s="277"/>
    </row>
    <row r="12" spans="1:254" s="268" customFormat="1" ht="20.100000000000001" customHeight="1">
      <c r="A12" s="365"/>
      <c r="B12" s="365"/>
      <c r="C12" s="365"/>
      <c r="D12" s="366"/>
      <c r="E12" s="261" t="s">
        <v>665</v>
      </c>
      <c r="F12" s="261" t="s">
        <v>730</v>
      </c>
      <c r="G12" s="261">
        <f>G29+G11</f>
        <v>1800</v>
      </c>
      <c r="H12" s="261">
        <v>30</v>
      </c>
      <c r="I12" s="262">
        <f>G12*H12</f>
        <v>54000</v>
      </c>
      <c r="J12" s="258">
        <f t="shared" si="1"/>
        <v>51300</v>
      </c>
    </row>
    <row r="13" spans="1:254" s="278" customFormat="1" ht="20.100000000000001" customHeight="1">
      <c r="A13" s="365"/>
      <c r="B13" s="365"/>
      <c r="C13" s="365"/>
      <c r="D13" s="261" t="s">
        <v>669</v>
      </c>
      <c r="E13" s="261" t="s">
        <v>670</v>
      </c>
      <c r="F13" s="261" t="s">
        <v>730</v>
      </c>
      <c r="G13" s="261">
        <v>100</v>
      </c>
      <c r="H13" s="261">
        <v>200</v>
      </c>
      <c r="I13" s="276">
        <f t="shared" ref="I13:I14" si="2">G13*H13</f>
        <v>20000</v>
      </c>
      <c r="J13" s="258">
        <f t="shared" si="1"/>
        <v>19000</v>
      </c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  <c r="AO13" s="277"/>
      <c r="AP13" s="277"/>
      <c r="AQ13" s="277"/>
      <c r="AR13" s="277"/>
      <c r="AS13" s="277"/>
      <c r="AT13" s="277"/>
      <c r="AU13" s="277"/>
      <c r="AV13" s="277"/>
      <c r="AW13" s="277"/>
      <c r="AX13" s="277"/>
      <c r="AY13" s="277"/>
      <c r="AZ13" s="277"/>
      <c r="BA13" s="277"/>
      <c r="BB13" s="277"/>
      <c r="BC13" s="277"/>
      <c r="BD13" s="277"/>
      <c r="BE13" s="277"/>
      <c r="BF13" s="277"/>
      <c r="BG13" s="277"/>
      <c r="BH13" s="277"/>
      <c r="BI13" s="277"/>
      <c r="BJ13" s="277"/>
      <c r="BK13" s="277"/>
      <c r="BL13" s="277"/>
      <c r="BM13" s="277"/>
      <c r="BN13" s="277"/>
      <c r="BO13" s="277"/>
      <c r="BP13" s="277"/>
      <c r="BQ13" s="277"/>
      <c r="BR13" s="277"/>
      <c r="BS13" s="277"/>
      <c r="BT13" s="277"/>
      <c r="BU13" s="277"/>
      <c r="BV13" s="277"/>
      <c r="BW13" s="277"/>
      <c r="BX13" s="277"/>
      <c r="BY13" s="277"/>
      <c r="BZ13" s="277"/>
      <c r="CA13" s="277"/>
      <c r="CB13" s="277"/>
      <c r="CC13" s="277"/>
      <c r="CD13" s="277"/>
      <c r="CE13" s="277"/>
      <c r="CF13" s="277"/>
      <c r="CG13" s="277"/>
      <c r="CH13" s="277"/>
      <c r="CI13" s="277"/>
      <c r="CJ13" s="277"/>
      <c r="CK13" s="277"/>
      <c r="CL13" s="277"/>
      <c r="CM13" s="277"/>
      <c r="CN13" s="277"/>
      <c r="CO13" s="277"/>
      <c r="CP13" s="277"/>
      <c r="CQ13" s="277"/>
      <c r="CR13" s="277"/>
      <c r="CS13" s="277"/>
      <c r="CT13" s="277"/>
      <c r="CU13" s="277"/>
      <c r="CV13" s="277"/>
      <c r="CW13" s="277"/>
      <c r="CX13" s="277"/>
      <c r="CY13" s="277"/>
      <c r="CZ13" s="277"/>
      <c r="DA13" s="277"/>
      <c r="DB13" s="277"/>
      <c r="DC13" s="277"/>
      <c r="DD13" s="277"/>
      <c r="DE13" s="277"/>
      <c r="DF13" s="277"/>
      <c r="DG13" s="277"/>
      <c r="DH13" s="277"/>
      <c r="DI13" s="277"/>
      <c r="DJ13" s="277"/>
      <c r="DK13" s="277"/>
      <c r="DL13" s="277"/>
      <c r="DM13" s="277"/>
      <c r="DN13" s="277"/>
      <c r="DO13" s="277"/>
      <c r="DP13" s="277"/>
      <c r="DQ13" s="277"/>
      <c r="DR13" s="277"/>
      <c r="DS13" s="277"/>
      <c r="DT13" s="277"/>
      <c r="DU13" s="277"/>
      <c r="DV13" s="277"/>
      <c r="DW13" s="277"/>
      <c r="DX13" s="277"/>
      <c r="DY13" s="277"/>
      <c r="DZ13" s="277"/>
      <c r="EA13" s="277"/>
      <c r="EB13" s="277"/>
      <c r="EC13" s="277"/>
      <c r="ED13" s="277"/>
      <c r="EE13" s="277"/>
      <c r="EF13" s="277"/>
      <c r="EG13" s="277"/>
      <c r="EH13" s="277"/>
      <c r="EI13" s="277"/>
      <c r="EJ13" s="277"/>
      <c r="EK13" s="277"/>
      <c r="EL13" s="277"/>
      <c r="EM13" s="277"/>
      <c r="EN13" s="277"/>
      <c r="EO13" s="277"/>
      <c r="EP13" s="277"/>
      <c r="EQ13" s="277"/>
      <c r="ER13" s="277"/>
      <c r="ES13" s="277"/>
      <c r="ET13" s="277"/>
      <c r="EU13" s="277"/>
      <c r="EV13" s="277"/>
      <c r="EW13" s="277"/>
      <c r="EX13" s="277"/>
      <c r="EY13" s="277"/>
      <c r="EZ13" s="277"/>
      <c r="FA13" s="277"/>
      <c r="FB13" s="277"/>
      <c r="FC13" s="277"/>
      <c r="FD13" s="277"/>
      <c r="FE13" s="277"/>
      <c r="FF13" s="277"/>
      <c r="FG13" s="277"/>
      <c r="FH13" s="277"/>
      <c r="FI13" s="277"/>
      <c r="FJ13" s="277"/>
      <c r="FK13" s="277"/>
      <c r="FL13" s="277"/>
      <c r="FM13" s="277"/>
      <c r="FN13" s="277"/>
      <c r="FO13" s="277"/>
      <c r="FP13" s="277"/>
      <c r="FQ13" s="277"/>
      <c r="FR13" s="277"/>
      <c r="FS13" s="277"/>
      <c r="FT13" s="277"/>
      <c r="FU13" s="277"/>
      <c r="FV13" s="277"/>
      <c r="FW13" s="277"/>
      <c r="FX13" s="277"/>
      <c r="FY13" s="277"/>
      <c r="FZ13" s="277"/>
      <c r="GA13" s="277"/>
      <c r="GB13" s="277"/>
      <c r="GC13" s="277"/>
      <c r="GD13" s="277"/>
      <c r="GE13" s="277"/>
      <c r="GF13" s="277"/>
      <c r="GG13" s="277"/>
      <c r="GH13" s="277"/>
      <c r="GI13" s="277"/>
      <c r="GJ13" s="277"/>
      <c r="GK13" s="277"/>
      <c r="GL13" s="277"/>
      <c r="GM13" s="277"/>
      <c r="GN13" s="277"/>
      <c r="GO13" s="277"/>
      <c r="GP13" s="277"/>
      <c r="GQ13" s="277"/>
      <c r="GR13" s="277"/>
      <c r="GS13" s="277"/>
      <c r="GT13" s="277"/>
      <c r="GU13" s="277"/>
      <c r="GV13" s="277"/>
      <c r="GW13" s="277"/>
      <c r="GX13" s="277"/>
      <c r="GY13" s="277"/>
      <c r="GZ13" s="277"/>
      <c r="HA13" s="277"/>
      <c r="HB13" s="277"/>
      <c r="HC13" s="277"/>
      <c r="HD13" s="277"/>
      <c r="HE13" s="277"/>
      <c r="HF13" s="277"/>
      <c r="HG13" s="277"/>
      <c r="HH13" s="277"/>
      <c r="HI13" s="277"/>
      <c r="HJ13" s="277"/>
      <c r="HK13" s="277"/>
      <c r="HL13" s="277"/>
      <c r="HM13" s="277"/>
      <c r="HN13" s="277"/>
      <c r="HO13" s="277"/>
      <c r="HP13" s="277"/>
      <c r="HQ13" s="277"/>
      <c r="HR13" s="277"/>
      <c r="HS13" s="277"/>
      <c r="HT13" s="277"/>
      <c r="HU13" s="277"/>
      <c r="HV13" s="277"/>
      <c r="HW13" s="277"/>
      <c r="HX13" s="277"/>
      <c r="HY13" s="277"/>
      <c r="HZ13" s="277"/>
      <c r="IA13" s="277"/>
      <c r="IB13" s="277"/>
      <c r="IC13" s="277"/>
      <c r="ID13" s="277"/>
      <c r="IE13" s="277"/>
      <c r="IF13" s="277"/>
      <c r="IG13" s="277"/>
      <c r="IH13" s="277"/>
      <c r="II13" s="277"/>
      <c r="IJ13" s="277"/>
      <c r="IK13" s="277"/>
      <c r="IL13" s="277"/>
      <c r="IM13" s="277"/>
      <c r="IN13" s="277"/>
      <c r="IO13" s="277"/>
      <c r="IP13" s="277"/>
      <c r="IQ13" s="277"/>
      <c r="IR13" s="277"/>
      <c r="IS13" s="277"/>
      <c r="IT13" s="277"/>
    </row>
    <row r="14" spans="1:254" s="278" customFormat="1" ht="20.100000000000001" customHeight="1">
      <c r="A14" s="365"/>
      <c r="B14" s="365"/>
      <c r="C14" s="365"/>
      <c r="D14" s="261" t="s">
        <v>671</v>
      </c>
      <c r="E14" s="261" t="s">
        <v>672</v>
      </c>
      <c r="F14" s="261" t="s">
        <v>730</v>
      </c>
      <c r="G14" s="261">
        <v>100</v>
      </c>
      <c r="H14" s="261">
        <v>320</v>
      </c>
      <c r="I14" s="276">
        <f t="shared" si="2"/>
        <v>32000</v>
      </c>
      <c r="J14" s="258">
        <f t="shared" si="1"/>
        <v>30400</v>
      </c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  <c r="AO14" s="277"/>
      <c r="AP14" s="277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  <c r="BA14" s="277"/>
      <c r="BB14" s="277"/>
      <c r="BC14" s="277"/>
      <c r="BD14" s="277"/>
      <c r="BE14" s="277"/>
      <c r="BF14" s="277"/>
      <c r="BG14" s="277"/>
      <c r="BH14" s="277"/>
      <c r="BI14" s="277"/>
      <c r="BJ14" s="277"/>
      <c r="BK14" s="277"/>
      <c r="BL14" s="277"/>
      <c r="BM14" s="277"/>
      <c r="BN14" s="277"/>
      <c r="BO14" s="277"/>
      <c r="BP14" s="277"/>
      <c r="BQ14" s="277"/>
      <c r="BR14" s="277"/>
      <c r="BS14" s="277"/>
      <c r="BT14" s="277"/>
      <c r="BU14" s="277"/>
      <c r="BV14" s="277"/>
      <c r="BW14" s="277"/>
      <c r="BX14" s="277"/>
      <c r="BY14" s="277"/>
      <c r="BZ14" s="277"/>
      <c r="CA14" s="277"/>
      <c r="CB14" s="277"/>
      <c r="CC14" s="277"/>
      <c r="CD14" s="277"/>
      <c r="CE14" s="277"/>
      <c r="CF14" s="277"/>
      <c r="CG14" s="277"/>
      <c r="CH14" s="277"/>
      <c r="CI14" s="277"/>
      <c r="CJ14" s="277"/>
      <c r="CK14" s="277"/>
      <c r="CL14" s="277"/>
      <c r="CM14" s="277"/>
      <c r="CN14" s="277"/>
      <c r="CO14" s="277"/>
      <c r="CP14" s="277"/>
      <c r="CQ14" s="277"/>
      <c r="CR14" s="277"/>
      <c r="CS14" s="277"/>
      <c r="CT14" s="277"/>
      <c r="CU14" s="277"/>
      <c r="CV14" s="277"/>
      <c r="CW14" s="277"/>
      <c r="CX14" s="277"/>
      <c r="CY14" s="277"/>
      <c r="CZ14" s="277"/>
      <c r="DA14" s="277"/>
      <c r="DB14" s="277"/>
      <c r="DC14" s="277"/>
      <c r="DD14" s="277"/>
      <c r="DE14" s="277"/>
      <c r="DF14" s="277"/>
      <c r="DG14" s="277"/>
      <c r="DH14" s="277"/>
      <c r="DI14" s="277"/>
      <c r="DJ14" s="277"/>
      <c r="DK14" s="277"/>
      <c r="DL14" s="277"/>
      <c r="DM14" s="277"/>
      <c r="DN14" s="277"/>
      <c r="DO14" s="277"/>
      <c r="DP14" s="277"/>
      <c r="DQ14" s="277"/>
      <c r="DR14" s="277"/>
      <c r="DS14" s="277"/>
      <c r="DT14" s="277"/>
      <c r="DU14" s="277"/>
      <c r="DV14" s="277"/>
      <c r="DW14" s="277"/>
      <c r="DX14" s="277"/>
      <c r="DY14" s="277"/>
      <c r="DZ14" s="277"/>
      <c r="EA14" s="277"/>
      <c r="EB14" s="277"/>
      <c r="EC14" s="277"/>
      <c r="ED14" s="277"/>
      <c r="EE14" s="277"/>
      <c r="EF14" s="277"/>
      <c r="EG14" s="277"/>
      <c r="EH14" s="277"/>
      <c r="EI14" s="277"/>
      <c r="EJ14" s="277"/>
      <c r="EK14" s="277"/>
      <c r="EL14" s="277"/>
      <c r="EM14" s="277"/>
      <c r="EN14" s="277"/>
      <c r="EO14" s="277"/>
      <c r="EP14" s="277"/>
      <c r="EQ14" s="277"/>
      <c r="ER14" s="277"/>
      <c r="ES14" s="277"/>
      <c r="ET14" s="277"/>
      <c r="EU14" s="277"/>
      <c r="EV14" s="277"/>
      <c r="EW14" s="277"/>
      <c r="EX14" s="277"/>
      <c r="EY14" s="277"/>
      <c r="EZ14" s="277"/>
      <c r="FA14" s="277"/>
      <c r="FB14" s="277"/>
      <c r="FC14" s="277"/>
      <c r="FD14" s="277"/>
      <c r="FE14" s="277"/>
      <c r="FF14" s="277"/>
      <c r="FG14" s="277"/>
      <c r="FH14" s="277"/>
      <c r="FI14" s="277"/>
      <c r="FJ14" s="277"/>
      <c r="FK14" s="277"/>
      <c r="FL14" s="277"/>
      <c r="FM14" s="277"/>
      <c r="FN14" s="277"/>
      <c r="FO14" s="277"/>
      <c r="FP14" s="277"/>
      <c r="FQ14" s="277"/>
      <c r="FR14" s="277"/>
      <c r="FS14" s="277"/>
      <c r="FT14" s="277"/>
      <c r="FU14" s="277"/>
      <c r="FV14" s="277"/>
      <c r="FW14" s="277"/>
      <c r="FX14" s="277"/>
      <c r="FY14" s="277"/>
      <c r="FZ14" s="277"/>
      <c r="GA14" s="277"/>
      <c r="GB14" s="277"/>
      <c r="GC14" s="277"/>
      <c r="GD14" s="277"/>
      <c r="GE14" s="277"/>
      <c r="GF14" s="277"/>
      <c r="GG14" s="277"/>
      <c r="GH14" s="277"/>
      <c r="GI14" s="277"/>
      <c r="GJ14" s="277"/>
      <c r="GK14" s="277"/>
      <c r="GL14" s="277"/>
      <c r="GM14" s="277"/>
      <c r="GN14" s="277"/>
      <c r="GO14" s="277"/>
      <c r="GP14" s="277"/>
      <c r="GQ14" s="277"/>
      <c r="GR14" s="277"/>
      <c r="GS14" s="277"/>
      <c r="GT14" s="277"/>
      <c r="GU14" s="277"/>
      <c r="GV14" s="277"/>
      <c r="GW14" s="277"/>
      <c r="GX14" s="277"/>
      <c r="GY14" s="277"/>
      <c r="GZ14" s="277"/>
      <c r="HA14" s="277"/>
      <c r="HB14" s="277"/>
      <c r="HC14" s="277"/>
      <c r="HD14" s="277"/>
      <c r="HE14" s="277"/>
      <c r="HF14" s="277"/>
      <c r="HG14" s="277"/>
      <c r="HH14" s="277"/>
      <c r="HI14" s="277"/>
      <c r="HJ14" s="277"/>
      <c r="HK14" s="277"/>
      <c r="HL14" s="277"/>
      <c r="HM14" s="277"/>
      <c r="HN14" s="277"/>
      <c r="HO14" s="277"/>
      <c r="HP14" s="277"/>
      <c r="HQ14" s="277"/>
      <c r="HR14" s="277"/>
      <c r="HS14" s="277"/>
      <c r="HT14" s="277"/>
      <c r="HU14" s="277"/>
      <c r="HV14" s="277"/>
      <c r="HW14" s="277"/>
      <c r="HX14" s="277"/>
      <c r="HY14" s="277"/>
      <c r="HZ14" s="277"/>
      <c r="IA14" s="277"/>
      <c r="IB14" s="277"/>
      <c r="IC14" s="277"/>
      <c r="ID14" s="277"/>
      <c r="IE14" s="277"/>
      <c r="IF14" s="277"/>
      <c r="IG14" s="277"/>
      <c r="IH14" s="277"/>
      <c r="II14" s="277"/>
      <c r="IJ14" s="277"/>
      <c r="IK14" s="277"/>
      <c r="IL14" s="277"/>
      <c r="IM14" s="277"/>
      <c r="IN14" s="277"/>
      <c r="IO14" s="277"/>
      <c r="IP14" s="277"/>
      <c r="IQ14" s="277"/>
      <c r="IR14" s="277"/>
      <c r="IS14" s="277"/>
      <c r="IT14" s="277"/>
    </row>
    <row r="15" spans="1:254" s="278" customFormat="1" ht="20.100000000000001" customHeight="1">
      <c r="A15" s="365"/>
      <c r="B15" s="365"/>
      <c r="C15" s="365"/>
      <c r="D15" s="261" t="s">
        <v>673</v>
      </c>
      <c r="E15" s="261" t="s">
        <v>674</v>
      </c>
      <c r="F15" s="261" t="s">
        <v>662</v>
      </c>
      <c r="G15" s="261">
        <v>15</v>
      </c>
      <c r="H15" s="261">
        <v>10000</v>
      </c>
      <c r="I15" s="267">
        <f>G15*H15</f>
        <v>150000</v>
      </c>
      <c r="J15" s="258">
        <f t="shared" si="1"/>
        <v>142500</v>
      </c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7"/>
      <c r="AU15" s="277"/>
      <c r="AV15" s="277"/>
      <c r="AW15" s="277"/>
      <c r="AX15" s="277"/>
      <c r="AY15" s="277"/>
      <c r="AZ15" s="277"/>
      <c r="BA15" s="277"/>
      <c r="BB15" s="277"/>
      <c r="BC15" s="277"/>
      <c r="BD15" s="277"/>
      <c r="BE15" s="277"/>
      <c r="BF15" s="277"/>
      <c r="BG15" s="277"/>
      <c r="BH15" s="277"/>
      <c r="BI15" s="277"/>
      <c r="BJ15" s="277"/>
      <c r="BK15" s="277"/>
      <c r="BL15" s="277"/>
      <c r="BM15" s="277"/>
      <c r="BN15" s="277"/>
      <c r="BO15" s="277"/>
      <c r="BP15" s="277"/>
      <c r="BQ15" s="277"/>
      <c r="BR15" s="277"/>
      <c r="BS15" s="277"/>
      <c r="BT15" s="277"/>
      <c r="BU15" s="277"/>
      <c r="BV15" s="277"/>
      <c r="BW15" s="277"/>
      <c r="BX15" s="277"/>
      <c r="BY15" s="277"/>
      <c r="BZ15" s="277"/>
      <c r="CA15" s="277"/>
      <c r="CB15" s="277"/>
      <c r="CC15" s="277"/>
      <c r="CD15" s="277"/>
      <c r="CE15" s="277"/>
      <c r="CF15" s="277"/>
      <c r="CG15" s="277"/>
      <c r="CH15" s="277"/>
      <c r="CI15" s="277"/>
      <c r="CJ15" s="277"/>
      <c r="CK15" s="277"/>
      <c r="CL15" s="277"/>
      <c r="CM15" s="277"/>
      <c r="CN15" s="277"/>
      <c r="CO15" s="277"/>
      <c r="CP15" s="277"/>
      <c r="CQ15" s="277"/>
      <c r="CR15" s="277"/>
      <c r="CS15" s="277"/>
      <c r="CT15" s="277"/>
      <c r="CU15" s="277"/>
      <c r="CV15" s="277"/>
      <c r="CW15" s="277"/>
      <c r="CX15" s="277"/>
      <c r="CY15" s="277"/>
      <c r="CZ15" s="277"/>
      <c r="DA15" s="277"/>
      <c r="DB15" s="277"/>
      <c r="DC15" s="277"/>
      <c r="DD15" s="277"/>
      <c r="DE15" s="277"/>
      <c r="DF15" s="277"/>
      <c r="DG15" s="277"/>
      <c r="DH15" s="277"/>
      <c r="DI15" s="277"/>
      <c r="DJ15" s="277"/>
      <c r="DK15" s="277"/>
      <c r="DL15" s="277"/>
      <c r="DM15" s="277"/>
      <c r="DN15" s="277"/>
      <c r="DO15" s="277"/>
      <c r="DP15" s="277"/>
      <c r="DQ15" s="277"/>
      <c r="DR15" s="277"/>
      <c r="DS15" s="277"/>
      <c r="DT15" s="277"/>
      <c r="DU15" s="277"/>
      <c r="DV15" s="277"/>
      <c r="DW15" s="277"/>
      <c r="DX15" s="277"/>
      <c r="DY15" s="277"/>
      <c r="DZ15" s="277"/>
      <c r="EA15" s="277"/>
      <c r="EB15" s="277"/>
      <c r="EC15" s="277"/>
      <c r="ED15" s="277"/>
      <c r="EE15" s="277"/>
      <c r="EF15" s="277"/>
      <c r="EG15" s="277"/>
      <c r="EH15" s="277"/>
      <c r="EI15" s="277"/>
      <c r="EJ15" s="277"/>
      <c r="EK15" s="277"/>
      <c r="EL15" s="277"/>
      <c r="EM15" s="277"/>
      <c r="EN15" s="277"/>
      <c r="EO15" s="277"/>
      <c r="EP15" s="277"/>
      <c r="EQ15" s="277"/>
      <c r="ER15" s="277"/>
      <c r="ES15" s="277"/>
      <c r="ET15" s="277"/>
      <c r="EU15" s="277"/>
      <c r="EV15" s="277"/>
      <c r="EW15" s="277"/>
      <c r="EX15" s="277"/>
      <c r="EY15" s="277"/>
      <c r="EZ15" s="277"/>
      <c r="FA15" s="277"/>
      <c r="FB15" s="277"/>
      <c r="FC15" s="277"/>
      <c r="FD15" s="277"/>
      <c r="FE15" s="277"/>
      <c r="FF15" s="277"/>
      <c r="FG15" s="277"/>
      <c r="FH15" s="277"/>
      <c r="FI15" s="277"/>
      <c r="FJ15" s="277"/>
      <c r="FK15" s="277"/>
      <c r="FL15" s="277"/>
      <c r="FM15" s="277"/>
      <c r="FN15" s="277"/>
      <c r="FO15" s="277"/>
      <c r="FP15" s="277"/>
      <c r="FQ15" s="277"/>
      <c r="FR15" s="277"/>
      <c r="FS15" s="277"/>
      <c r="FT15" s="277"/>
      <c r="FU15" s="277"/>
      <c r="FV15" s="277"/>
      <c r="FW15" s="277"/>
      <c r="FX15" s="277"/>
      <c r="FY15" s="277"/>
      <c r="FZ15" s="277"/>
      <c r="GA15" s="277"/>
      <c r="GB15" s="277"/>
      <c r="GC15" s="277"/>
      <c r="GD15" s="277"/>
      <c r="GE15" s="277"/>
      <c r="GF15" s="277"/>
      <c r="GG15" s="277"/>
      <c r="GH15" s="277"/>
      <c r="GI15" s="277"/>
      <c r="GJ15" s="277"/>
      <c r="GK15" s="277"/>
      <c r="GL15" s="277"/>
      <c r="GM15" s="277"/>
      <c r="GN15" s="277"/>
      <c r="GO15" s="277"/>
      <c r="GP15" s="277"/>
      <c r="GQ15" s="277"/>
      <c r="GR15" s="277"/>
      <c r="GS15" s="277"/>
      <c r="GT15" s="277"/>
      <c r="GU15" s="277"/>
      <c r="GV15" s="277"/>
      <c r="GW15" s="277"/>
      <c r="GX15" s="277"/>
      <c r="GY15" s="277"/>
      <c r="GZ15" s="277"/>
      <c r="HA15" s="277"/>
      <c r="HB15" s="277"/>
      <c r="HC15" s="277"/>
      <c r="HD15" s="277"/>
      <c r="HE15" s="277"/>
      <c r="HF15" s="277"/>
      <c r="HG15" s="277"/>
      <c r="HH15" s="277"/>
      <c r="HI15" s="277"/>
      <c r="HJ15" s="277"/>
      <c r="HK15" s="277"/>
      <c r="HL15" s="277"/>
      <c r="HM15" s="277"/>
      <c r="HN15" s="277"/>
      <c r="HO15" s="277"/>
      <c r="HP15" s="277"/>
      <c r="HQ15" s="277"/>
      <c r="HR15" s="277"/>
      <c r="HS15" s="277"/>
      <c r="HT15" s="277"/>
      <c r="HU15" s="277"/>
      <c r="HV15" s="277"/>
      <c r="HW15" s="277"/>
      <c r="HX15" s="277"/>
      <c r="HY15" s="277"/>
      <c r="HZ15" s="277"/>
      <c r="IA15" s="277"/>
      <c r="IB15" s="277"/>
      <c r="IC15" s="277"/>
      <c r="ID15" s="277"/>
      <c r="IE15" s="277"/>
      <c r="IF15" s="277"/>
      <c r="IG15" s="277"/>
      <c r="IH15" s="277"/>
      <c r="II15" s="277"/>
      <c r="IJ15" s="277"/>
      <c r="IK15" s="277"/>
      <c r="IL15" s="277"/>
      <c r="IM15" s="277"/>
      <c r="IN15" s="277"/>
      <c r="IO15" s="277"/>
      <c r="IP15" s="277"/>
      <c r="IQ15" s="277"/>
      <c r="IR15" s="277"/>
      <c r="IS15" s="277"/>
      <c r="IT15" s="277"/>
    </row>
    <row r="16" spans="1:254" s="271" customFormat="1" ht="20.100000000000001" customHeight="1">
      <c r="A16" s="365"/>
      <c r="B16" s="365"/>
      <c r="C16" s="365"/>
      <c r="D16" s="269"/>
      <c r="E16" s="261" t="s">
        <v>663</v>
      </c>
      <c r="F16" s="261"/>
      <c r="G16" s="261"/>
      <c r="H16" s="270"/>
      <c r="I16" s="263">
        <f>SUM(I11:I15)</f>
        <v>796000</v>
      </c>
      <c r="J16" s="258">
        <f t="shared" si="1"/>
        <v>756200</v>
      </c>
    </row>
    <row r="17" spans="1:254" s="271" customFormat="1" ht="20.100000000000001" customHeight="1">
      <c r="A17" s="365"/>
      <c r="B17" s="365"/>
      <c r="C17" s="365"/>
      <c r="D17" s="269"/>
      <c r="E17" s="261" t="s">
        <v>719</v>
      </c>
      <c r="F17" s="261"/>
      <c r="G17" s="261"/>
      <c r="H17" s="272"/>
      <c r="I17" s="263">
        <f>I16*0.1</f>
        <v>79600</v>
      </c>
      <c r="J17" s="258">
        <f t="shared" si="1"/>
        <v>75620</v>
      </c>
    </row>
    <row r="18" spans="1:254" s="271" customFormat="1" ht="20.100000000000001" customHeight="1">
      <c r="A18" s="365"/>
      <c r="B18" s="365"/>
      <c r="C18" s="365"/>
      <c r="D18" s="269"/>
      <c r="E18" s="261" t="s">
        <v>720</v>
      </c>
      <c r="F18" s="261"/>
      <c r="G18" s="261"/>
      <c r="H18" s="270"/>
      <c r="I18" s="263">
        <f>(I16+I17)*0.05</f>
        <v>43780</v>
      </c>
      <c r="J18" s="258">
        <f t="shared" si="1"/>
        <v>41591</v>
      </c>
    </row>
    <row r="19" spans="1:254" s="271" customFormat="1" ht="20.100000000000001" customHeight="1">
      <c r="A19" s="365"/>
      <c r="B19" s="365"/>
      <c r="C19" s="365"/>
      <c r="D19" s="269"/>
      <c r="E19" s="259" t="s">
        <v>722</v>
      </c>
      <c r="F19" s="261" t="s">
        <v>723</v>
      </c>
      <c r="G19" s="261">
        <v>1</v>
      </c>
      <c r="H19" s="267">
        <v>30000</v>
      </c>
      <c r="I19" s="267">
        <f>G19*H19</f>
        <v>30000</v>
      </c>
      <c r="J19" s="258">
        <f t="shared" si="1"/>
        <v>28500</v>
      </c>
    </row>
    <row r="20" spans="1:254" s="278" customFormat="1" ht="20.100000000000001" customHeight="1">
      <c r="A20" s="365"/>
      <c r="B20" s="365"/>
      <c r="C20" s="365"/>
      <c r="D20" s="279"/>
      <c r="E20" s="261" t="s">
        <v>25</v>
      </c>
      <c r="F20" s="261"/>
      <c r="G20" s="261"/>
      <c r="H20" s="261"/>
      <c r="I20" s="260">
        <f>ROUNDUP(I16+I17+I18+I19,0)</f>
        <v>949380</v>
      </c>
      <c r="J20" s="258">
        <f t="shared" si="1"/>
        <v>901911</v>
      </c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77"/>
      <c r="AS20" s="277"/>
      <c r="AT20" s="277"/>
      <c r="AU20" s="277"/>
      <c r="AV20" s="277"/>
      <c r="AW20" s="277"/>
      <c r="AX20" s="277"/>
      <c r="AY20" s="277"/>
      <c r="AZ20" s="277"/>
      <c r="BA20" s="277"/>
      <c r="BB20" s="277"/>
      <c r="BC20" s="277"/>
      <c r="BD20" s="277"/>
      <c r="BE20" s="277"/>
      <c r="BF20" s="277"/>
      <c r="BG20" s="277"/>
      <c r="BH20" s="277"/>
      <c r="BI20" s="277"/>
      <c r="BJ20" s="277"/>
      <c r="BK20" s="277"/>
      <c r="BL20" s="277"/>
      <c r="BM20" s="277"/>
      <c r="BN20" s="277"/>
      <c r="BO20" s="277"/>
      <c r="BP20" s="277"/>
      <c r="BQ20" s="277"/>
      <c r="BR20" s="277"/>
      <c r="BS20" s="277"/>
      <c r="BT20" s="277"/>
      <c r="BU20" s="277"/>
      <c r="BV20" s="277"/>
      <c r="BW20" s="277"/>
      <c r="BX20" s="277"/>
      <c r="BY20" s="277"/>
      <c r="BZ20" s="277"/>
      <c r="CA20" s="277"/>
      <c r="CB20" s="277"/>
      <c r="CC20" s="277"/>
      <c r="CD20" s="277"/>
      <c r="CE20" s="277"/>
      <c r="CF20" s="277"/>
      <c r="CG20" s="277"/>
      <c r="CH20" s="277"/>
      <c r="CI20" s="277"/>
      <c r="CJ20" s="277"/>
      <c r="CK20" s="277"/>
      <c r="CL20" s="277"/>
      <c r="CM20" s="277"/>
      <c r="CN20" s="277"/>
      <c r="CO20" s="277"/>
      <c r="CP20" s="277"/>
      <c r="CQ20" s="277"/>
      <c r="CR20" s="277"/>
      <c r="CS20" s="277"/>
      <c r="CT20" s="277"/>
      <c r="CU20" s="277"/>
      <c r="CV20" s="277"/>
      <c r="CW20" s="277"/>
      <c r="CX20" s="277"/>
      <c r="CY20" s="277"/>
      <c r="CZ20" s="277"/>
      <c r="DA20" s="277"/>
      <c r="DB20" s="277"/>
      <c r="DC20" s="277"/>
      <c r="DD20" s="277"/>
      <c r="DE20" s="277"/>
      <c r="DF20" s="277"/>
      <c r="DG20" s="277"/>
      <c r="DH20" s="277"/>
      <c r="DI20" s="277"/>
      <c r="DJ20" s="277"/>
      <c r="DK20" s="277"/>
      <c r="DL20" s="277"/>
      <c r="DM20" s="277"/>
      <c r="DN20" s="277"/>
      <c r="DO20" s="277"/>
      <c r="DP20" s="277"/>
      <c r="DQ20" s="277"/>
      <c r="DR20" s="277"/>
      <c r="DS20" s="277"/>
      <c r="DT20" s="277"/>
      <c r="DU20" s="277"/>
      <c r="DV20" s="277"/>
      <c r="DW20" s="277"/>
      <c r="DX20" s="277"/>
      <c r="DY20" s="277"/>
      <c r="DZ20" s="277"/>
      <c r="EA20" s="277"/>
      <c r="EB20" s="277"/>
      <c r="EC20" s="277"/>
      <c r="ED20" s="277"/>
      <c r="EE20" s="277"/>
      <c r="EF20" s="277"/>
      <c r="EG20" s="277"/>
      <c r="EH20" s="277"/>
      <c r="EI20" s="277"/>
      <c r="EJ20" s="277"/>
      <c r="EK20" s="277"/>
      <c r="EL20" s="277"/>
      <c r="EM20" s="277"/>
      <c r="EN20" s="277"/>
      <c r="EO20" s="277"/>
      <c r="EP20" s="277"/>
      <c r="EQ20" s="277"/>
      <c r="ER20" s="277"/>
      <c r="ES20" s="277"/>
      <c r="ET20" s="277"/>
      <c r="EU20" s="277"/>
      <c r="EV20" s="277"/>
      <c r="EW20" s="277"/>
      <c r="EX20" s="277"/>
      <c r="EY20" s="277"/>
      <c r="EZ20" s="277"/>
      <c r="FA20" s="277"/>
      <c r="FB20" s="277"/>
      <c r="FC20" s="277"/>
      <c r="FD20" s="277"/>
      <c r="FE20" s="277"/>
      <c r="FF20" s="277"/>
      <c r="FG20" s="277"/>
      <c r="FH20" s="277"/>
      <c r="FI20" s="277"/>
      <c r="FJ20" s="277"/>
      <c r="FK20" s="277"/>
      <c r="FL20" s="277"/>
      <c r="FM20" s="277"/>
      <c r="FN20" s="277"/>
      <c r="FO20" s="277"/>
      <c r="FP20" s="277"/>
      <c r="FQ20" s="277"/>
      <c r="FR20" s="277"/>
      <c r="FS20" s="277"/>
      <c r="FT20" s="277"/>
      <c r="FU20" s="277"/>
      <c r="FV20" s="277"/>
      <c r="FW20" s="277"/>
      <c r="FX20" s="277"/>
      <c r="FY20" s="277"/>
      <c r="FZ20" s="277"/>
      <c r="GA20" s="277"/>
      <c r="GB20" s="277"/>
      <c r="GC20" s="277"/>
      <c r="GD20" s="277"/>
      <c r="GE20" s="277"/>
      <c r="GF20" s="277"/>
      <c r="GG20" s="277"/>
      <c r="GH20" s="277"/>
      <c r="GI20" s="277"/>
      <c r="GJ20" s="277"/>
      <c r="GK20" s="277"/>
      <c r="GL20" s="277"/>
      <c r="GM20" s="277"/>
      <c r="GN20" s="277"/>
      <c r="GO20" s="277"/>
      <c r="GP20" s="277"/>
      <c r="GQ20" s="277"/>
      <c r="GR20" s="277"/>
      <c r="GS20" s="277"/>
      <c r="GT20" s="277"/>
      <c r="GU20" s="277"/>
      <c r="GV20" s="277"/>
      <c r="GW20" s="277"/>
      <c r="GX20" s="277"/>
      <c r="GY20" s="277"/>
      <c r="GZ20" s="277"/>
      <c r="HA20" s="277"/>
      <c r="HB20" s="277"/>
      <c r="HC20" s="277"/>
      <c r="HD20" s="277"/>
      <c r="HE20" s="277"/>
      <c r="HF20" s="277"/>
      <c r="HG20" s="277"/>
      <c r="HH20" s="277"/>
      <c r="HI20" s="277"/>
      <c r="HJ20" s="277"/>
      <c r="HK20" s="277"/>
      <c r="HL20" s="277"/>
      <c r="HM20" s="277"/>
      <c r="HN20" s="277"/>
      <c r="HO20" s="277"/>
      <c r="HP20" s="277"/>
      <c r="HQ20" s="277"/>
      <c r="HR20" s="277"/>
      <c r="HS20" s="277"/>
      <c r="HT20" s="277"/>
      <c r="HU20" s="277"/>
      <c r="HV20" s="277"/>
      <c r="HW20" s="277"/>
      <c r="HX20" s="277"/>
      <c r="HY20" s="277"/>
      <c r="HZ20" s="277"/>
      <c r="IA20" s="277"/>
      <c r="IB20" s="277"/>
      <c r="IC20" s="277"/>
      <c r="ID20" s="277"/>
      <c r="IE20" s="277"/>
      <c r="IF20" s="277"/>
      <c r="IG20" s="277"/>
      <c r="IH20" s="277"/>
      <c r="II20" s="277"/>
      <c r="IJ20" s="277"/>
      <c r="IK20" s="277"/>
      <c r="IL20" s="277"/>
      <c r="IM20" s="277"/>
      <c r="IN20" s="277"/>
      <c r="IO20" s="277"/>
      <c r="IP20" s="277"/>
      <c r="IQ20" s="277"/>
      <c r="IR20" s="277"/>
      <c r="IS20" s="277"/>
      <c r="IT20" s="277"/>
    </row>
    <row r="21" spans="1:254" s="266" customFormat="1" ht="20.100000000000001" customHeight="1">
      <c r="A21" s="368">
        <v>3</v>
      </c>
      <c r="B21" s="368" t="s">
        <v>737</v>
      </c>
      <c r="C21" s="368" t="s">
        <v>675</v>
      </c>
      <c r="D21" s="368" t="s">
        <v>738</v>
      </c>
      <c r="E21" s="274" t="s">
        <v>739</v>
      </c>
      <c r="F21" s="261" t="s">
        <v>667</v>
      </c>
      <c r="G21" s="274">
        <v>1280</v>
      </c>
      <c r="H21" s="274">
        <v>300</v>
      </c>
      <c r="I21" s="280">
        <f>SUM(G21*H21)</f>
        <v>384000</v>
      </c>
      <c r="J21" s="258">
        <f t="shared" si="1"/>
        <v>364800</v>
      </c>
    </row>
    <row r="22" spans="1:254" s="266" customFormat="1" ht="20.100000000000001" customHeight="1">
      <c r="A22" s="368"/>
      <c r="B22" s="368"/>
      <c r="C22" s="368"/>
      <c r="D22" s="368"/>
      <c r="E22" s="274" t="s">
        <v>740</v>
      </c>
      <c r="F22" s="261" t="s">
        <v>667</v>
      </c>
      <c r="G22" s="274">
        <v>752</v>
      </c>
      <c r="H22" s="274">
        <v>300</v>
      </c>
      <c r="I22" s="265">
        <f>SUM(G22*H22)</f>
        <v>225600</v>
      </c>
      <c r="J22" s="258">
        <f t="shared" si="1"/>
        <v>214320</v>
      </c>
    </row>
    <row r="23" spans="1:254" s="268" customFormat="1" ht="20.100000000000001" customHeight="1">
      <c r="A23" s="368"/>
      <c r="B23" s="368"/>
      <c r="C23" s="368"/>
      <c r="D23" s="368"/>
      <c r="E23" s="261" t="s">
        <v>665</v>
      </c>
      <c r="F23" s="261" t="s">
        <v>667</v>
      </c>
      <c r="G23" s="261">
        <f>G21+G22</f>
        <v>2032</v>
      </c>
      <c r="H23" s="261">
        <v>30</v>
      </c>
      <c r="I23" s="280">
        <f>SUM(G23*H23)</f>
        <v>60960</v>
      </c>
      <c r="J23" s="258">
        <f t="shared" si="1"/>
        <v>57912</v>
      </c>
    </row>
    <row r="24" spans="1:254" s="266" customFormat="1" ht="20.100000000000001" customHeight="1">
      <c r="A24" s="368"/>
      <c r="B24" s="368"/>
      <c r="C24" s="368"/>
      <c r="D24" s="274" t="s">
        <v>741</v>
      </c>
      <c r="E24" s="274" t="s">
        <v>742</v>
      </c>
      <c r="F24" s="261" t="s">
        <v>667</v>
      </c>
      <c r="G24" s="274">
        <v>4200</v>
      </c>
      <c r="H24" s="274">
        <v>130</v>
      </c>
      <c r="I24" s="265">
        <f>SUM(G24*H24)</f>
        <v>546000</v>
      </c>
      <c r="J24" s="258">
        <f t="shared" si="1"/>
        <v>518700</v>
      </c>
    </row>
    <row r="25" spans="1:254" s="271" customFormat="1" ht="20.100000000000001" customHeight="1">
      <c r="A25" s="368"/>
      <c r="B25" s="368"/>
      <c r="C25" s="368"/>
      <c r="D25" s="269"/>
      <c r="E25" s="261" t="s">
        <v>663</v>
      </c>
      <c r="F25" s="261"/>
      <c r="G25" s="261"/>
      <c r="H25" s="270"/>
      <c r="I25" s="263">
        <f>SUM(I21:I24)</f>
        <v>1216560</v>
      </c>
      <c r="J25" s="258">
        <f t="shared" si="1"/>
        <v>1155732</v>
      </c>
    </row>
    <row r="26" spans="1:254" s="271" customFormat="1" ht="20.100000000000001" customHeight="1">
      <c r="A26" s="368"/>
      <c r="B26" s="368"/>
      <c r="C26" s="368"/>
      <c r="D26" s="269"/>
      <c r="E26" s="261" t="s">
        <v>719</v>
      </c>
      <c r="F26" s="261"/>
      <c r="G26" s="261"/>
      <c r="H26" s="272"/>
      <c r="I26" s="263">
        <f>I25*0.1</f>
        <v>121656</v>
      </c>
      <c r="J26" s="258">
        <f t="shared" si="1"/>
        <v>115573</v>
      </c>
    </row>
    <row r="27" spans="1:254" s="271" customFormat="1" ht="20.100000000000001" customHeight="1">
      <c r="A27" s="368"/>
      <c r="B27" s="368"/>
      <c r="C27" s="368"/>
      <c r="D27" s="269"/>
      <c r="E27" s="261" t="s">
        <v>720</v>
      </c>
      <c r="F27" s="261"/>
      <c r="G27" s="261"/>
      <c r="H27" s="270"/>
      <c r="I27" s="263">
        <f>(I25+I26)*0.05</f>
        <v>66910.8</v>
      </c>
      <c r="J27" s="258">
        <f t="shared" si="1"/>
        <v>63565</v>
      </c>
    </row>
    <row r="28" spans="1:254" s="271" customFormat="1" ht="20.100000000000001" customHeight="1">
      <c r="A28" s="368"/>
      <c r="B28" s="368"/>
      <c r="C28" s="368"/>
      <c r="D28" s="269"/>
      <c r="E28" s="259" t="s">
        <v>722</v>
      </c>
      <c r="F28" s="261" t="s">
        <v>723</v>
      </c>
      <c r="G28" s="261">
        <v>1</v>
      </c>
      <c r="H28" s="267">
        <v>30000</v>
      </c>
      <c r="I28" s="267">
        <f>G28*H28</f>
        <v>30000</v>
      </c>
      <c r="J28" s="258">
        <f t="shared" si="1"/>
        <v>28500</v>
      </c>
    </row>
    <row r="29" spans="1:254" s="266" customFormat="1" ht="20.100000000000001" customHeight="1">
      <c r="A29" s="368"/>
      <c r="B29" s="368"/>
      <c r="C29" s="368"/>
      <c r="D29" s="273"/>
      <c r="E29" s="287" t="s">
        <v>25</v>
      </c>
      <c r="F29" s="274"/>
      <c r="G29" s="274"/>
      <c r="H29" s="274"/>
      <c r="I29" s="260">
        <f>ROUNDUP(I25+I26+I27+I28,0)</f>
        <v>1435127</v>
      </c>
      <c r="J29" s="258">
        <f t="shared" si="1"/>
        <v>1363371</v>
      </c>
    </row>
    <row r="30" spans="1:254" s="266" customFormat="1" ht="20.100000000000001" customHeight="1">
      <c r="A30" s="368">
        <v>4</v>
      </c>
      <c r="B30" s="368" t="s">
        <v>743</v>
      </c>
      <c r="C30" s="368" t="s">
        <v>744</v>
      </c>
      <c r="D30" s="368" t="s">
        <v>676</v>
      </c>
      <c r="E30" s="274" t="s">
        <v>677</v>
      </c>
      <c r="F30" s="261" t="s">
        <v>730</v>
      </c>
      <c r="G30" s="274">
        <v>230</v>
      </c>
      <c r="H30" s="274">
        <v>400</v>
      </c>
      <c r="I30" s="280">
        <f t="shared" ref="I30:I46" si="3">SUM(G30*H30)</f>
        <v>92000</v>
      </c>
      <c r="J30" s="258">
        <f t="shared" si="1"/>
        <v>87400</v>
      </c>
    </row>
    <row r="31" spans="1:254" s="266" customFormat="1" ht="20.100000000000001" customHeight="1">
      <c r="A31" s="368"/>
      <c r="B31" s="368"/>
      <c r="C31" s="368"/>
      <c r="D31" s="368"/>
      <c r="E31" s="274" t="s">
        <v>678</v>
      </c>
      <c r="F31" s="261" t="s">
        <v>730</v>
      </c>
      <c r="G31" s="274">
        <v>230</v>
      </c>
      <c r="H31" s="274">
        <v>200</v>
      </c>
      <c r="I31" s="280">
        <f t="shared" si="3"/>
        <v>46000</v>
      </c>
      <c r="J31" s="258">
        <f t="shared" si="1"/>
        <v>43700</v>
      </c>
    </row>
    <row r="32" spans="1:254" s="266" customFormat="1" ht="20.100000000000001" customHeight="1">
      <c r="A32" s="368"/>
      <c r="B32" s="368"/>
      <c r="C32" s="368"/>
      <c r="D32" s="368"/>
      <c r="E32" s="274" t="s">
        <v>679</v>
      </c>
      <c r="F32" s="261" t="s">
        <v>730</v>
      </c>
      <c r="G32" s="274">
        <v>50</v>
      </c>
      <c r="H32" s="274">
        <v>500</v>
      </c>
      <c r="I32" s="265">
        <f t="shared" si="3"/>
        <v>25000</v>
      </c>
      <c r="J32" s="258">
        <f t="shared" si="1"/>
        <v>23750</v>
      </c>
    </row>
    <row r="33" spans="1:10" s="266" customFormat="1" ht="20.100000000000001" customHeight="1">
      <c r="A33" s="368"/>
      <c r="B33" s="368"/>
      <c r="C33" s="368"/>
      <c r="D33" s="368"/>
      <c r="E33" s="274" t="s">
        <v>745</v>
      </c>
      <c r="F33" s="261" t="s">
        <v>730</v>
      </c>
      <c r="G33" s="274">
        <v>180</v>
      </c>
      <c r="H33" s="274">
        <v>200</v>
      </c>
      <c r="I33" s="280">
        <f t="shared" si="3"/>
        <v>36000</v>
      </c>
      <c r="J33" s="258">
        <f t="shared" si="1"/>
        <v>34200</v>
      </c>
    </row>
    <row r="34" spans="1:10" s="266" customFormat="1" ht="20.100000000000001" customHeight="1">
      <c r="A34" s="368"/>
      <c r="B34" s="368"/>
      <c r="C34" s="368"/>
      <c r="D34" s="368"/>
      <c r="E34" s="274" t="s">
        <v>680</v>
      </c>
      <c r="F34" s="261" t="s">
        <v>730</v>
      </c>
      <c r="G34" s="274">
        <v>600</v>
      </c>
      <c r="H34" s="274">
        <v>45</v>
      </c>
      <c r="I34" s="280">
        <f t="shared" si="3"/>
        <v>27000</v>
      </c>
      <c r="J34" s="258">
        <f t="shared" si="1"/>
        <v>25650</v>
      </c>
    </row>
    <row r="35" spans="1:10" s="266" customFormat="1" ht="20.100000000000001" customHeight="1">
      <c r="A35" s="368"/>
      <c r="B35" s="368"/>
      <c r="C35" s="368"/>
      <c r="D35" s="368"/>
      <c r="E35" s="274" t="s">
        <v>681</v>
      </c>
      <c r="F35" s="261" t="s">
        <v>730</v>
      </c>
      <c r="G35" s="274">
        <v>180</v>
      </c>
      <c r="H35" s="274">
        <v>400</v>
      </c>
      <c r="I35" s="280">
        <f t="shared" si="3"/>
        <v>72000</v>
      </c>
      <c r="J35" s="258">
        <f t="shared" si="1"/>
        <v>68400</v>
      </c>
    </row>
    <row r="36" spans="1:10" s="266" customFormat="1" ht="20.100000000000001" customHeight="1">
      <c r="A36" s="368"/>
      <c r="B36" s="368"/>
      <c r="C36" s="368"/>
      <c r="D36" s="368"/>
      <c r="E36" s="274" t="s">
        <v>682</v>
      </c>
      <c r="F36" s="274" t="s">
        <v>582</v>
      </c>
      <c r="G36" s="274">
        <v>1</v>
      </c>
      <c r="H36" s="274">
        <v>60000</v>
      </c>
      <c r="I36" s="265">
        <f t="shared" si="3"/>
        <v>60000</v>
      </c>
      <c r="J36" s="258">
        <f t="shared" si="1"/>
        <v>57000</v>
      </c>
    </row>
    <row r="37" spans="1:10" s="266" customFormat="1" ht="20.100000000000001" customHeight="1">
      <c r="A37" s="368"/>
      <c r="B37" s="368"/>
      <c r="C37" s="368"/>
      <c r="D37" s="368"/>
      <c r="E37" s="274" t="s">
        <v>683</v>
      </c>
      <c r="F37" s="261" t="s">
        <v>730</v>
      </c>
      <c r="G37" s="274">
        <v>80</v>
      </c>
      <c r="H37" s="274">
        <v>650</v>
      </c>
      <c r="I37" s="280">
        <f t="shared" si="3"/>
        <v>52000</v>
      </c>
      <c r="J37" s="258">
        <f t="shared" si="1"/>
        <v>49400</v>
      </c>
    </row>
    <row r="38" spans="1:10" s="266" customFormat="1" ht="20.100000000000001" customHeight="1">
      <c r="A38" s="368"/>
      <c r="B38" s="368"/>
      <c r="C38" s="368"/>
      <c r="D38" s="368" t="s">
        <v>684</v>
      </c>
      <c r="E38" s="274" t="s">
        <v>685</v>
      </c>
      <c r="F38" s="261" t="s">
        <v>730</v>
      </c>
      <c r="G38" s="274">
        <v>100</v>
      </c>
      <c r="H38" s="274">
        <v>400</v>
      </c>
      <c r="I38" s="280">
        <f t="shared" si="3"/>
        <v>40000</v>
      </c>
      <c r="J38" s="258">
        <f t="shared" si="1"/>
        <v>38000</v>
      </c>
    </row>
    <row r="39" spans="1:10" s="266" customFormat="1" ht="20.100000000000001" customHeight="1">
      <c r="A39" s="368"/>
      <c r="B39" s="368"/>
      <c r="C39" s="368"/>
      <c r="D39" s="368"/>
      <c r="E39" s="274" t="s">
        <v>678</v>
      </c>
      <c r="F39" s="261" t="s">
        <v>730</v>
      </c>
      <c r="G39" s="274">
        <v>100</v>
      </c>
      <c r="H39" s="274">
        <v>200</v>
      </c>
      <c r="I39" s="280">
        <f t="shared" si="3"/>
        <v>20000</v>
      </c>
      <c r="J39" s="258">
        <f t="shared" si="1"/>
        <v>19000</v>
      </c>
    </row>
    <row r="40" spans="1:10" s="266" customFormat="1" ht="20.100000000000001" customHeight="1">
      <c r="A40" s="368"/>
      <c r="B40" s="368"/>
      <c r="C40" s="368"/>
      <c r="D40" s="368"/>
      <c r="E40" s="274" t="s">
        <v>686</v>
      </c>
      <c r="F40" s="261" t="s">
        <v>730</v>
      </c>
      <c r="G40" s="274">
        <v>120</v>
      </c>
      <c r="H40" s="274">
        <v>400</v>
      </c>
      <c r="I40" s="265">
        <f t="shared" si="3"/>
        <v>48000</v>
      </c>
      <c r="J40" s="258">
        <f t="shared" si="1"/>
        <v>45600</v>
      </c>
    </row>
    <row r="41" spans="1:10" s="266" customFormat="1" ht="20.100000000000001" customHeight="1">
      <c r="A41" s="368"/>
      <c r="B41" s="368"/>
      <c r="C41" s="368"/>
      <c r="D41" s="368"/>
      <c r="E41" s="274" t="s">
        <v>687</v>
      </c>
      <c r="F41" s="261" t="s">
        <v>730</v>
      </c>
      <c r="G41" s="274">
        <v>60</v>
      </c>
      <c r="H41" s="274">
        <v>650</v>
      </c>
      <c r="I41" s="280">
        <f t="shared" si="3"/>
        <v>39000</v>
      </c>
      <c r="J41" s="258">
        <f t="shared" si="1"/>
        <v>37050</v>
      </c>
    </row>
    <row r="42" spans="1:10" s="266" customFormat="1" ht="20.100000000000001" customHeight="1">
      <c r="A42" s="368"/>
      <c r="B42" s="368"/>
      <c r="C42" s="368"/>
      <c r="D42" s="368"/>
      <c r="E42" s="274" t="s">
        <v>745</v>
      </c>
      <c r="F42" s="261" t="s">
        <v>730</v>
      </c>
      <c r="G42" s="274">
        <v>200</v>
      </c>
      <c r="H42" s="274">
        <v>200</v>
      </c>
      <c r="I42" s="280">
        <f t="shared" si="3"/>
        <v>40000</v>
      </c>
      <c r="J42" s="258">
        <f t="shared" si="1"/>
        <v>38000</v>
      </c>
    </row>
    <row r="43" spans="1:10" s="266" customFormat="1" ht="20.100000000000001" customHeight="1">
      <c r="A43" s="368"/>
      <c r="B43" s="368"/>
      <c r="C43" s="368"/>
      <c r="D43" s="368"/>
      <c r="E43" s="274" t="s">
        <v>680</v>
      </c>
      <c r="F43" s="261" t="s">
        <v>730</v>
      </c>
      <c r="G43" s="274">
        <v>480</v>
      </c>
      <c r="H43" s="274">
        <v>45</v>
      </c>
      <c r="I43" s="280">
        <f t="shared" si="3"/>
        <v>21600</v>
      </c>
      <c r="J43" s="258">
        <f t="shared" si="1"/>
        <v>20520</v>
      </c>
    </row>
    <row r="44" spans="1:10" s="266" customFormat="1" ht="20.100000000000001" customHeight="1">
      <c r="A44" s="368"/>
      <c r="B44" s="368"/>
      <c r="C44" s="368"/>
      <c r="D44" s="368"/>
      <c r="E44" s="274" t="s">
        <v>688</v>
      </c>
      <c r="F44" s="261" t="s">
        <v>730</v>
      </c>
      <c r="G44" s="274">
        <v>180</v>
      </c>
      <c r="H44" s="274">
        <v>400</v>
      </c>
      <c r="I44" s="265">
        <f t="shared" si="3"/>
        <v>72000</v>
      </c>
      <c r="J44" s="258">
        <f t="shared" si="1"/>
        <v>68400</v>
      </c>
    </row>
    <row r="45" spans="1:10" s="266" customFormat="1" ht="20.100000000000001" customHeight="1">
      <c r="A45" s="368"/>
      <c r="B45" s="368"/>
      <c r="C45" s="368"/>
      <c r="D45" s="368"/>
      <c r="E45" s="274" t="s">
        <v>689</v>
      </c>
      <c r="F45" s="261" t="s">
        <v>730</v>
      </c>
      <c r="G45" s="274">
        <v>180</v>
      </c>
      <c r="H45" s="274">
        <v>200</v>
      </c>
      <c r="I45" s="280">
        <f t="shared" si="3"/>
        <v>36000</v>
      </c>
      <c r="J45" s="258">
        <f t="shared" si="1"/>
        <v>34200</v>
      </c>
    </row>
    <row r="46" spans="1:10" s="266" customFormat="1" ht="20.100000000000001" customHeight="1">
      <c r="A46" s="368"/>
      <c r="B46" s="368"/>
      <c r="C46" s="368"/>
      <c r="D46" s="368"/>
      <c r="E46" s="274" t="s">
        <v>690</v>
      </c>
      <c r="F46" s="261" t="s">
        <v>730</v>
      </c>
      <c r="G46" s="274">
        <v>120</v>
      </c>
      <c r="H46" s="274">
        <v>400</v>
      </c>
      <c r="I46" s="280">
        <f t="shared" si="3"/>
        <v>48000</v>
      </c>
      <c r="J46" s="258">
        <f t="shared" si="1"/>
        <v>45600</v>
      </c>
    </row>
    <row r="47" spans="1:10" s="271" customFormat="1" ht="20.100000000000001" customHeight="1">
      <c r="A47" s="368"/>
      <c r="B47" s="368"/>
      <c r="C47" s="368"/>
      <c r="D47" s="269"/>
      <c r="E47" s="261" t="s">
        <v>663</v>
      </c>
      <c r="F47" s="261"/>
      <c r="G47" s="261"/>
      <c r="H47" s="270"/>
      <c r="I47" s="263">
        <f>SUM(I30:I46)</f>
        <v>774600</v>
      </c>
      <c r="J47" s="258">
        <f t="shared" si="1"/>
        <v>735870</v>
      </c>
    </row>
    <row r="48" spans="1:10" s="271" customFormat="1" ht="20.100000000000001" customHeight="1">
      <c r="A48" s="368"/>
      <c r="B48" s="368"/>
      <c r="C48" s="368"/>
      <c r="D48" s="269"/>
      <c r="E48" s="261" t="s">
        <v>719</v>
      </c>
      <c r="F48" s="261"/>
      <c r="G48" s="261"/>
      <c r="H48" s="272"/>
      <c r="I48" s="263">
        <f>I47*0.1</f>
        <v>77460</v>
      </c>
      <c r="J48" s="258">
        <f t="shared" si="1"/>
        <v>73587</v>
      </c>
    </row>
    <row r="49" spans="1:10" s="271" customFormat="1" ht="20.100000000000001" customHeight="1">
      <c r="A49" s="368"/>
      <c r="B49" s="368"/>
      <c r="C49" s="368"/>
      <c r="D49" s="269"/>
      <c r="E49" s="261" t="s">
        <v>720</v>
      </c>
      <c r="F49" s="261"/>
      <c r="G49" s="261"/>
      <c r="H49" s="270"/>
      <c r="I49" s="263">
        <f>(I47+I48)*0.05</f>
        <v>42603</v>
      </c>
      <c r="J49" s="258">
        <f t="shared" si="1"/>
        <v>40473</v>
      </c>
    </row>
    <row r="50" spans="1:10" s="266" customFormat="1" ht="20.100000000000001" customHeight="1">
      <c r="A50" s="368"/>
      <c r="B50" s="368"/>
      <c r="C50" s="368"/>
      <c r="D50" s="273"/>
      <c r="E50" s="287" t="s">
        <v>25</v>
      </c>
      <c r="F50" s="274"/>
      <c r="G50" s="274"/>
      <c r="H50" s="274"/>
      <c r="I50" s="260">
        <f>ROUNDUP(I47+I48+I49,0)</f>
        <v>894663</v>
      </c>
      <c r="J50" s="258">
        <f t="shared" si="1"/>
        <v>849930</v>
      </c>
    </row>
    <row r="51" spans="1:10" s="281" customFormat="1" ht="20.100000000000001" customHeight="1">
      <c r="A51" s="261"/>
      <c r="B51" s="261"/>
      <c r="C51" s="261"/>
      <c r="D51" s="273"/>
      <c r="E51" s="261" t="s">
        <v>691</v>
      </c>
      <c r="F51" s="261"/>
      <c r="G51" s="261"/>
      <c r="H51" s="261"/>
      <c r="I51" s="276">
        <f>I10+I29+I20+I50</f>
        <v>4178915</v>
      </c>
      <c r="J51" s="258">
        <f t="shared" si="1"/>
        <v>3969969</v>
      </c>
    </row>
    <row r="52" spans="1:10" s="266" customFormat="1" ht="11.25">
      <c r="C52" s="282"/>
      <c r="D52" s="283"/>
      <c r="E52" s="282"/>
      <c r="F52" s="282"/>
      <c r="G52" s="282"/>
      <c r="H52" s="282"/>
      <c r="I52" s="284"/>
      <c r="J52" s="283"/>
    </row>
    <row r="53" spans="1:10" s="266" customFormat="1" ht="11.25">
      <c r="E53" s="285"/>
      <c r="I53" s="288"/>
      <c r="J53" s="285"/>
    </row>
    <row r="54" spans="1:10" s="266" customFormat="1" ht="11.25">
      <c r="B54" s="370"/>
      <c r="C54" s="370"/>
      <c r="D54" s="370"/>
      <c r="E54" s="370"/>
      <c r="F54" s="370"/>
      <c r="G54" s="370"/>
      <c r="H54" s="370"/>
      <c r="I54" s="370"/>
      <c r="J54" s="370"/>
    </row>
    <row r="55" spans="1:10" s="266" customFormat="1" ht="11.25">
      <c r="E55" s="285"/>
      <c r="I55" s="286"/>
      <c r="J55" s="285"/>
    </row>
  </sheetData>
  <mergeCells count="19">
    <mergeCell ref="B54:J54"/>
    <mergeCell ref="A21:A29"/>
    <mergeCell ref="B21:B29"/>
    <mergeCell ref="C21:C29"/>
    <mergeCell ref="D21:D23"/>
    <mergeCell ref="A30:A50"/>
    <mergeCell ref="B30:B50"/>
    <mergeCell ref="C30:C50"/>
    <mergeCell ref="D30:D37"/>
    <mergeCell ref="D38:D46"/>
    <mergeCell ref="A11:A20"/>
    <mergeCell ref="B11:B20"/>
    <mergeCell ref="C11:C20"/>
    <mergeCell ref="D11:D12"/>
    <mergeCell ref="A1:J1"/>
    <mergeCell ref="A3:A10"/>
    <mergeCell ref="B3:B10"/>
    <mergeCell ref="C3:C10"/>
    <mergeCell ref="D3:D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5" sqref="A5:XFD5"/>
    </sheetView>
  </sheetViews>
  <sheetFormatPr defaultRowHeight="13.5"/>
  <cols>
    <col min="1" max="1" width="7.125" style="292" customWidth="1"/>
    <col min="2" max="2" width="7.375" style="293" customWidth="1"/>
    <col min="3" max="3" width="30.75" style="293" customWidth="1"/>
    <col min="4" max="4" width="24" style="293" customWidth="1"/>
    <col min="5" max="5" width="14.125" style="293" customWidth="1"/>
    <col min="6" max="16384" width="9" style="292"/>
  </cols>
  <sheetData>
    <row r="1" spans="1:5" s="294" customFormat="1" ht="35.1" customHeight="1">
      <c r="A1" s="372" t="s">
        <v>693</v>
      </c>
      <c r="B1" s="372"/>
      <c r="C1" s="372"/>
      <c r="D1" s="372"/>
      <c r="E1" s="372"/>
    </row>
    <row r="2" spans="1:5" s="255" customFormat="1" ht="26.25" customHeight="1">
      <c r="A2" s="373" t="s">
        <v>694</v>
      </c>
      <c r="B2" s="373" t="s">
        <v>692</v>
      </c>
      <c r="C2" s="373" t="s">
        <v>695</v>
      </c>
      <c r="D2" s="373" t="s">
        <v>696</v>
      </c>
      <c r="E2" s="374" t="s">
        <v>697</v>
      </c>
    </row>
    <row r="3" spans="1:5" s="255" customFormat="1" ht="30" customHeight="1">
      <c r="A3" s="373"/>
      <c r="B3" s="373"/>
      <c r="C3" s="373"/>
      <c r="D3" s="373"/>
      <c r="E3" s="374"/>
    </row>
    <row r="4" spans="1:5" s="255" customFormat="1" ht="39.950000000000003" customHeight="1">
      <c r="A4" s="371" t="s">
        <v>151</v>
      </c>
      <c r="B4" s="295">
        <v>1</v>
      </c>
      <c r="C4" s="295" t="s">
        <v>698</v>
      </c>
      <c r="D4" s="295" t="s">
        <v>699</v>
      </c>
      <c r="E4" s="295">
        <v>14400</v>
      </c>
    </row>
    <row r="5" spans="1:5" s="255" customFormat="1" ht="39.950000000000003" customHeight="1">
      <c r="A5" s="371"/>
      <c r="B5" s="295">
        <v>2</v>
      </c>
      <c r="C5" s="295" t="s">
        <v>700</v>
      </c>
      <c r="D5" s="295" t="s">
        <v>701</v>
      </c>
      <c r="E5" s="295">
        <v>15600</v>
      </c>
    </row>
    <row r="6" spans="1:5" s="255" customFormat="1" ht="39.950000000000003" customHeight="1">
      <c r="A6" s="371"/>
      <c r="B6" s="295">
        <v>3</v>
      </c>
      <c r="C6" s="295" t="s">
        <v>702</v>
      </c>
      <c r="D6" s="295" t="s">
        <v>703</v>
      </c>
      <c r="E6" s="295">
        <v>22800</v>
      </c>
    </row>
    <row r="7" spans="1:5" s="255" customFormat="1" ht="39.950000000000003" customHeight="1">
      <c r="A7" s="296"/>
      <c r="B7" s="296"/>
      <c r="C7" s="296" t="s">
        <v>154</v>
      </c>
      <c r="D7" s="296"/>
      <c r="E7" s="296">
        <f>SUM(E4:E6)</f>
        <v>52800</v>
      </c>
    </row>
  </sheetData>
  <mergeCells count="7">
    <mergeCell ref="A4:A6"/>
    <mergeCell ref="A1:E1"/>
    <mergeCell ref="A2:A3"/>
    <mergeCell ref="B2:B3"/>
    <mergeCell ref="C2:C3"/>
    <mergeCell ref="D2:D3"/>
    <mergeCell ref="E2:E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A5" sqref="A5:XFD5"/>
    </sheetView>
  </sheetViews>
  <sheetFormatPr defaultRowHeight="14.25"/>
  <cols>
    <col min="1" max="1" width="5.625" style="310" customWidth="1"/>
    <col min="2" max="2" width="4.875" style="310" customWidth="1"/>
    <col min="3" max="3" width="24.375" style="310" customWidth="1"/>
    <col min="4" max="4" width="14.625" style="310" hidden="1" customWidth="1"/>
    <col min="5" max="5" width="14.625" style="311" hidden="1" customWidth="1"/>
    <col min="6" max="6" width="15.25" style="311" customWidth="1"/>
    <col min="7" max="7" width="13.625" style="310" customWidth="1"/>
    <col min="8" max="8" width="8.125" style="310" customWidth="1"/>
    <col min="9" max="9" width="11.75" style="310" customWidth="1"/>
    <col min="10" max="10" width="11.625" style="310" customWidth="1"/>
    <col min="11" max="11" width="12.25" style="312" customWidth="1"/>
    <col min="12" max="16384" width="9" style="301"/>
  </cols>
  <sheetData>
    <row r="1" spans="1:11" ht="30" customHeight="1">
      <c r="A1" s="375" t="s">
        <v>708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 s="299" customFormat="1" ht="20.100000000000001" customHeight="1">
      <c r="A2" s="290" t="s">
        <v>709</v>
      </c>
      <c r="B2" s="297" t="s">
        <v>0</v>
      </c>
      <c r="C2" s="297" t="s">
        <v>655</v>
      </c>
      <c r="D2" s="290" t="s">
        <v>710</v>
      </c>
      <c r="E2" s="289" t="s">
        <v>711</v>
      </c>
      <c r="F2" s="298" t="s">
        <v>656</v>
      </c>
      <c r="G2" s="298" t="s">
        <v>712</v>
      </c>
      <c r="H2" s="297" t="s">
        <v>713</v>
      </c>
      <c r="I2" s="297" t="s">
        <v>714</v>
      </c>
      <c r="J2" s="302" t="s">
        <v>715</v>
      </c>
      <c r="K2" s="303" t="s">
        <v>716</v>
      </c>
    </row>
    <row r="3" spans="1:11" s="299" customFormat="1" ht="20.100000000000001" customHeight="1">
      <c r="A3" s="376" t="s">
        <v>746</v>
      </c>
      <c r="B3" s="275">
        <v>1</v>
      </c>
      <c r="C3" s="275" t="s">
        <v>432</v>
      </c>
      <c r="D3" s="275">
        <v>2019.9</v>
      </c>
      <c r="E3" s="275" t="s">
        <v>747</v>
      </c>
      <c r="F3" s="275" t="s">
        <v>748</v>
      </c>
      <c r="G3" s="275" t="s">
        <v>717</v>
      </c>
      <c r="H3" s="289" t="s">
        <v>749</v>
      </c>
      <c r="I3" s="291">
        <v>1516857</v>
      </c>
      <c r="J3" s="304">
        <v>1511860</v>
      </c>
      <c r="K3" s="305">
        <v>490593</v>
      </c>
    </row>
    <row r="4" spans="1:11" s="299" customFormat="1" ht="20.100000000000001" customHeight="1">
      <c r="A4" s="376"/>
      <c r="B4" s="377" t="s">
        <v>25</v>
      </c>
      <c r="C4" s="378"/>
      <c r="D4" s="306"/>
      <c r="E4" s="306"/>
      <c r="F4" s="306"/>
      <c r="G4" s="306"/>
      <c r="H4" s="307"/>
      <c r="I4" s="300">
        <f>SUM(I3:I3)</f>
        <v>1516857</v>
      </c>
      <c r="J4" s="308">
        <f>SUM(J3:J3)</f>
        <v>1511860</v>
      </c>
      <c r="K4" s="309">
        <f>SUM(K3)</f>
        <v>490593</v>
      </c>
    </row>
  </sheetData>
  <mergeCells count="3">
    <mergeCell ref="A1:K1"/>
    <mergeCell ref="A3:A4"/>
    <mergeCell ref="B4:C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333" t="s">
        <v>138</v>
      </c>
      <c r="B1" s="333"/>
      <c r="C1" s="333"/>
    </row>
    <row r="2" spans="1:3" ht="24.95" customHeight="1">
      <c r="A2" s="23" t="s">
        <v>13</v>
      </c>
      <c r="B2" s="23" t="s">
        <v>139</v>
      </c>
      <c r="C2" s="24" t="s">
        <v>140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334" t="s">
        <v>144</v>
      </c>
      <c r="B1" s="335"/>
      <c r="C1" s="335"/>
      <c r="D1" s="335"/>
      <c r="E1" s="335"/>
      <c r="F1" s="335"/>
      <c r="G1" s="335"/>
    </row>
    <row r="2" spans="1:7" ht="14.25" thickBot="1">
      <c r="A2" s="16" t="s">
        <v>141</v>
      </c>
      <c r="B2" s="16" t="s">
        <v>0</v>
      </c>
      <c r="C2" s="16" t="s">
        <v>145</v>
      </c>
      <c r="D2" s="21" t="s">
        <v>25</v>
      </c>
      <c r="E2" s="16" t="s">
        <v>142</v>
      </c>
      <c r="F2" s="16" t="s">
        <v>143</v>
      </c>
      <c r="G2" s="16" t="s">
        <v>146</v>
      </c>
    </row>
    <row r="3" spans="1:7" s="20" customFormat="1" ht="12.75" customHeight="1" thickBot="1">
      <c r="A3" s="18" t="s">
        <v>130</v>
      </c>
      <c r="B3" s="18" t="s">
        <v>147</v>
      </c>
      <c r="C3" s="25" t="s">
        <v>148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130</v>
      </c>
      <c r="B4" s="18" t="s">
        <v>149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130</v>
      </c>
      <c r="B5" s="18" t="s">
        <v>149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130</v>
      </c>
      <c r="B6" s="18" t="s">
        <v>149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130</v>
      </c>
      <c r="B7" s="18" t="s">
        <v>150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151</v>
      </c>
      <c r="B9" s="18" t="s">
        <v>152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151</v>
      </c>
      <c r="B10" s="18" t="s">
        <v>153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151</v>
      </c>
      <c r="B11" s="18" t="s">
        <v>153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151</v>
      </c>
      <c r="B12" s="18" t="s">
        <v>149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151</v>
      </c>
      <c r="B13" s="18" t="s">
        <v>149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151</v>
      </c>
      <c r="B14" s="18" t="s">
        <v>149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151</v>
      </c>
      <c r="B15" s="18" t="s">
        <v>150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154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131</v>
      </c>
      <c r="B17" s="18" t="s">
        <v>152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131</v>
      </c>
      <c r="B18" s="18" t="s">
        <v>152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131</v>
      </c>
      <c r="B19" s="18" t="s">
        <v>152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131</v>
      </c>
      <c r="B20" s="18" t="s">
        <v>152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131</v>
      </c>
      <c r="B21" s="18" t="s">
        <v>152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131</v>
      </c>
      <c r="B22" s="18" t="s">
        <v>153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131</v>
      </c>
      <c r="B23" s="18" t="s">
        <v>153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131</v>
      </c>
      <c r="B24" s="18" t="s">
        <v>153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131</v>
      </c>
      <c r="B25" s="18" t="s">
        <v>153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131</v>
      </c>
      <c r="B26" s="18" t="s">
        <v>153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131</v>
      </c>
      <c r="B27" s="18" t="s">
        <v>149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131</v>
      </c>
      <c r="B28" s="18" t="s">
        <v>149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131</v>
      </c>
      <c r="B29" s="18" t="s">
        <v>149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131</v>
      </c>
      <c r="B30" s="18" t="s">
        <v>149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131</v>
      </c>
      <c r="B31" s="18" t="s">
        <v>149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131</v>
      </c>
      <c r="B32" s="18" t="s">
        <v>149</v>
      </c>
      <c r="C32" s="18" t="s">
        <v>155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131</v>
      </c>
      <c r="B33" s="18" t="s">
        <v>150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156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132</v>
      </c>
      <c r="B35" s="18" t="s">
        <v>152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132</v>
      </c>
      <c r="B36" s="18" t="s">
        <v>152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132</v>
      </c>
      <c r="B37" s="18" t="s">
        <v>152</v>
      </c>
      <c r="C37" s="18" t="s">
        <v>157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132</v>
      </c>
      <c r="B38" s="18" t="s">
        <v>153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132</v>
      </c>
      <c r="B39" s="18" t="s">
        <v>153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132</v>
      </c>
      <c r="B40" s="18" t="s">
        <v>153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132</v>
      </c>
      <c r="B41" s="18" t="s">
        <v>153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132</v>
      </c>
      <c r="B42" s="18" t="s">
        <v>153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132</v>
      </c>
      <c r="B43" s="18" t="s">
        <v>147</v>
      </c>
      <c r="C43" s="18" t="s">
        <v>158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132</v>
      </c>
      <c r="B44" s="18" t="s">
        <v>149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132</v>
      </c>
      <c r="B45" s="18" t="s">
        <v>149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132</v>
      </c>
      <c r="B46" s="18" t="s">
        <v>149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132</v>
      </c>
      <c r="B47" s="18" t="s">
        <v>149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132</v>
      </c>
      <c r="B48" s="18" t="s">
        <v>149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132</v>
      </c>
      <c r="B49" s="18" t="s">
        <v>149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132</v>
      </c>
      <c r="B50" s="18" t="s">
        <v>149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132</v>
      </c>
      <c r="B51" s="18" t="s">
        <v>150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159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134</v>
      </c>
      <c r="B53" s="18" t="s">
        <v>152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134</v>
      </c>
      <c r="B54" s="18" t="s">
        <v>152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134</v>
      </c>
      <c r="B55" s="18" t="s">
        <v>152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134</v>
      </c>
      <c r="B56" s="18" t="s">
        <v>152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134</v>
      </c>
      <c r="B57" s="18" t="s">
        <v>153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134</v>
      </c>
      <c r="B58" s="18" t="s">
        <v>153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134</v>
      </c>
      <c r="B59" s="18" t="s">
        <v>153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134</v>
      </c>
      <c r="B60" s="18" t="s">
        <v>147</v>
      </c>
      <c r="C60" s="18" t="s">
        <v>160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134</v>
      </c>
      <c r="B61" s="18" t="s">
        <v>153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134</v>
      </c>
      <c r="B62" s="18" t="s">
        <v>149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134</v>
      </c>
      <c r="B63" s="18" t="s">
        <v>149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134</v>
      </c>
      <c r="B64" s="18" t="s">
        <v>149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134</v>
      </c>
      <c r="B65" s="18" t="s">
        <v>149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134</v>
      </c>
      <c r="B66" s="18" t="s">
        <v>149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134</v>
      </c>
      <c r="B67" s="18" t="s">
        <v>149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134</v>
      </c>
      <c r="B68" s="18" t="s">
        <v>149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134</v>
      </c>
      <c r="B69" s="18" t="s">
        <v>149</v>
      </c>
      <c r="C69" s="18" t="s">
        <v>161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134</v>
      </c>
      <c r="B70" s="18" t="s">
        <v>150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162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133</v>
      </c>
      <c r="B72" s="18" t="s">
        <v>152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133</v>
      </c>
      <c r="B73" s="18" t="s">
        <v>147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133</v>
      </c>
      <c r="B74" s="18" t="s">
        <v>153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133</v>
      </c>
      <c r="B75" s="18" t="s">
        <v>153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133</v>
      </c>
      <c r="B76" s="18" t="s">
        <v>149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133</v>
      </c>
      <c r="B77" s="18" t="s">
        <v>149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133</v>
      </c>
      <c r="B78" s="18" t="s">
        <v>149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133</v>
      </c>
      <c r="B79" s="18" t="s">
        <v>149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133</v>
      </c>
      <c r="B80" s="18" t="s">
        <v>149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133</v>
      </c>
      <c r="B81" s="18" t="s">
        <v>149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133</v>
      </c>
      <c r="B82" s="18" t="s">
        <v>149</v>
      </c>
      <c r="C82" s="18" t="s">
        <v>163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133</v>
      </c>
      <c r="B83" s="18" t="s">
        <v>150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164</v>
      </c>
      <c r="B85" s="18" t="s">
        <v>147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164</v>
      </c>
      <c r="B86" s="18" t="s">
        <v>147</v>
      </c>
      <c r="C86" s="18" t="s">
        <v>165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164</v>
      </c>
      <c r="B87" s="18" t="s">
        <v>147</v>
      </c>
      <c r="C87" s="18" t="s">
        <v>166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164</v>
      </c>
      <c r="B88" s="18" t="s">
        <v>149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164</v>
      </c>
      <c r="B89" s="18" t="s">
        <v>149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164</v>
      </c>
      <c r="B90" s="18" t="s">
        <v>149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164</v>
      </c>
      <c r="B91" s="18" t="s">
        <v>149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164</v>
      </c>
      <c r="B92" s="18" t="s">
        <v>150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167</v>
      </c>
      <c r="B94" s="18" t="s">
        <v>152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167</v>
      </c>
      <c r="B95" s="18" t="s">
        <v>152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167</v>
      </c>
      <c r="B96" s="18" t="s">
        <v>152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167</v>
      </c>
      <c r="B97" s="18" t="s">
        <v>147</v>
      </c>
      <c r="C97" s="18" t="s">
        <v>168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167</v>
      </c>
      <c r="B98" s="18" t="s">
        <v>153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167</v>
      </c>
      <c r="B99" s="18" t="s">
        <v>153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167</v>
      </c>
      <c r="B100" s="18" t="s">
        <v>153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167</v>
      </c>
      <c r="B101" s="18" t="s">
        <v>153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167</v>
      </c>
      <c r="B102" s="18" t="s">
        <v>149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167</v>
      </c>
      <c r="B103" s="18" t="s">
        <v>149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167</v>
      </c>
      <c r="B104" s="18" t="s">
        <v>149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167</v>
      </c>
      <c r="B105" s="18" t="s">
        <v>149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167</v>
      </c>
      <c r="B106" s="18" t="s">
        <v>149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167</v>
      </c>
      <c r="B107" s="18" t="s">
        <v>150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169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152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152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147</v>
      </c>
      <c r="C111" s="18" t="s">
        <v>170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153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153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149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149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149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149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150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338" t="s">
        <v>496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</row>
    <row r="2" spans="1:30" s="65" customFormat="1" ht="39.950000000000003" customHeight="1">
      <c r="A2" s="336" t="s">
        <v>497</v>
      </c>
      <c r="B2" s="337"/>
      <c r="C2" s="67" t="s">
        <v>498</v>
      </c>
      <c r="D2" s="68" t="s">
        <v>499</v>
      </c>
      <c r="E2" s="68" t="s">
        <v>500</v>
      </c>
      <c r="F2" s="69" t="s">
        <v>482</v>
      </c>
      <c r="G2" s="70" t="s">
        <v>483</v>
      </c>
      <c r="H2" s="71" t="s">
        <v>484</v>
      </c>
      <c r="I2" s="71" t="s">
        <v>501</v>
      </c>
      <c r="J2" s="71" t="s">
        <v>485</v>
      </c>
      <c r="K2" s="71" t="s">
        <v>502</v>
      </c>
      <c r="L2" s="72" t="s">
        <v>503</v>
      </c>
      <c r="M2" s="73" t="s">
        <v>504</v>
      </c>
      <c r="N2" s="68" t="s">
        <v>505</v>
      </c>
      <c r="O2" s="68" t="s">
        <v>506</v>
      </c>
      <c r="P2" s="74" t="s">
        <v>507</v>
      </c>
      <c r="Q2" s="68" t="s">
        <v>508</v>
      </c>
      <c r="R2" s="68" t="s">
        <v>500</v>
      </c>
      <c r="S2" s="69" t="s">
        <v>482</v>
      </c>
      <c r="T2" s="70" t="s">
        <v>483</v>
      </c>
      <c r="U2" s="71" t="s">
        <v>484</v>
      </c>
      <c r="V2" s="71" t="s">
        <v>509</v>
      </c>
      <c r="W2" s="71" t="s">
        <v>485</v>
      </c>
      <c r="X2" s="71" t="s">
        <v>502</v>
      </c>
      <c r="Y2" s="71" t="s">
        <v>510</v>
      </c>
      <c r="Z2" s="71" t="s">
        <v>511</v>
      </c>
      <c r="AA2" s="71" t="s">
        <v>512</v>
      </c>
      <c r="AB2" s="71" t="s">
        <v>485</v>
      </c>
      <c r="AC2" s="75" t="s">
        <v>513</v>
      </c>
      <c r="AD2" s="75" t="s">
        <v>514</v>
      </c>
    </row>
    <row r="3" spans="1:30" ht="26.1" customHeight="1">
      <c r="A3" s="344" t="s">
        <v>515</v>
      </c>
      <c r="B3" s="344"/>
      <c r="C3" s="84" t="s">
        <v>516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341" t="s">
        <v>517</v>
      </c>
      <c r="B4" s="342"/>
      <c r="C4" s="342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343" t="s">
        <v>519</v>
      </c>
      <c r="B5" s="344"/>
      <c r="C5" s="84" t="s">
        <v>516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341" t="s">
        <v>518</v>
      </c>
      <c r="B6" s="342"/>
      <c r="C6" s="342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340"/>
      <c r="B7" s="340"/>
      <c r="C7" s="340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330" t="s">
        <v>436</v>
      </c>
      <c r="B1" s="331"/>
      <c r="C1" s="331"/>
      <c r="D1" s="331"/>
      <c r="E1" s="331"/>
      <c r="F1" s="331"/>
      <c r="G1" s="331"/>
      <c r="H1" s="331"/>
      <c r="I1" s="331"/>
      <c r="J1" s="331"/>
    </row>
    <row r="2" spans="1:10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177</v>
      </c>
      <c r="F2" s="32" t="s">
        <v>437</v>
      </c>
      <c r="G2" s="32" t="s">
        <v>27</v>
      </c>
      <c r="H2" s="32" t="s">
        <v>438</v>
      </c>
      <c r="I2" s="32" t="s">
        <v>428</v>
      </c>
      <c r="J2" s="32" t="s">
        <v>25</v>
      </c>
    </row>
    <row r="3" spans="1:10">
      <c r="A3" s="33" t="s">
        <v>182</v>
      </c>
      <c r="B3" s="34" t="s">
        <v>183</v>
      </c>
      <c r="C3" s="34"/>
      <c r="D3" s="35" t="s">
        <v>184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185</v>
      </c>
      <c r="B4" s="34" t="s">
        <v>128</v>
      </c>
      <c r="C4" s="34"/>
      <c r="D4" s="35" t="s">
        <v>184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186</v>
      </c>
      <c r="B5" s="34" t="s">
        <v>187</v>
      </c>
      <c r="C5" s="34"/>
      <c r="D5" s="35" t="s">
        <v>184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188</v>
      </c>
      <c r="B6" s="34" t="s">
        <v>189</v>
      </c>
      <c r="C6" s="34" t="s">
        <v>190</v>
      </c>
      <c r="D6" s="35" t="s">
        <v>191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192</v>
      </c>
      <c r="B7" s="34" t="s">
        <v>193</v>
      </c>
      <c r="C7" s="34" t="s">
        <v>190</v>
      </c>
      <c r="D7" s="35" t="s">
        <v>191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194</v>
      </c>
      <c r="B8" s="34" t="s">
        <v>195</v>
      </c>
      <c r="C8" s="34"/>
      <c r="D8" s="35" t="s">
        <v>184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196</v>
      </c>
      <c r="B9" s="34" t="s">
        <v>197</v>
      </c>
      <c r="C9" s="34" t="s">
        <v>190</v>
      </c>
      <c r="D9" s="35" t="s">
        <v>191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198</v>
      </c>
      <c r="B10" s="34" t="s">
        <v>199</v>
      </c>
      <c r="C10" s="34"/>
      <c r="D10" s="35" t="s">
        <v>184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204</v>
      </c>
      <c r="B13" s="34" t="s">
        <v>205</v>
      </c>
      <c r="C13" s="34"/>
      <c r="D13" s="35" t="s">
        <v>206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207</v>
      </c>
      <c r="B14" s="38" t="s">
        <v>439</v>
      </c>
      <c r="C14" s="38" t="s">
        <v>190</v>
      </c>
      <c r="D14" s="39" t="s">
        <v>209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210</v>
      </c>
      <c r="B15" s="38" t="s">
        <v>440</v>
      </c>
      <c r="C15" s="38" t="s">
        <v>190</v>
      </c>
      <c r="D15" s="39" t="s">
        <v>209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212</v>
      </c>
      <c r="B16" s="38" t="s">
        <v>441</v>
      </c>
      <c r="C16" s="38" t="s">
        <v>190</v>
      </c>
      <c r="D16" s="39" t="s">
        <v>209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214</v>
      </c>
      <c r="B17" s="34" t="s">
        <v>215</v>
      </c>
      <c r="C17" s="34"/>
      <c r="D17" s="35" t="s">
        <v>184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219</v>
      </c>
      <c r="B19" s="41" t="s">
        <v>220</v>
      </c>
      <c r="C19" s="41" t="s">
        <v>190</v>
      </c>
      <c r="D19" s="42" t="s">
        <v>221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222</v>
      </c>
      <c r="B20" s="34" t="s">
        <v>223</v>
      </c>
      <c r="C20" s="34"/>
      <c r="D20" s="42" t="s">
        <v>184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224</v>
      </c>
      <c r="B21" s="34" t="s">
        <v>442</v>
      </c>
      <c r="C21" s="34" t="s">
        <v>226</v>
      </c>
      <c r="D21" s="42" t="s">
        <v>184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227</v>
      </c>
      <c r="B22" s="34" t="s">
        <v>228</v>
      </c>
      <c r="C22" s="34"/>
      <c r="D22" s="42" t="s">
        <v>209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234</v>
      </c>
      <c r="B25" s="34" t="s">
        <v>235</v>
      </c>
      <c r="C25" s="34"/>
      <c r="D25" s="35" t="s">
        <v>184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236</v>
      </c>
      <c r="B26" s="38" t="s">
        <v>443</v>
      </c>
      <c r="C26" s="38" t="s">
        <v>238</v>
      </c>
      <c r="D26" s="39" t="s">
        <v>209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239</v>
      </c>
      <c r="B27" s="34" t="s">
        <v>240</v>
      </c>
      <c r="C27" s="34"/>
      <c r="D27" s="35" t="s">
        <v>184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281</v>
      </c>
      <c r="B45" s="34" t="s">
        <v>282</v>
      </c>
      <c r="C45" s="34"/>
      <c r="D45" s="35" t="s">
        <v>184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285</v>
      </c>
      <c r="B47" s="34" t="s">
        <v>286</v>
      </c>
      <c r="C47" s="34"/>
      <c r="D47" s="35" t="s">
        <v>184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300</v>
      </c>
      <c r="B53" s="34" t="s">
        <v>301</v>
      </c>
      <c r="C53" s="34"/>
      <c r="D53" s="35" t="s">
        <v>302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303</v>
      </c>
      <c r="B54" s="34" t="s">
        <v>304</v>
      </c>
      <c r="C54" s="34" t="s">
        <v>190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305</v>
      </c>
      <c r="B55" s="34" t="s">
        <v>306</v>
      </c>
      <c r="C55" s="34" t="s">
        <v>190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307</v>
      </c>
      <c r="B56" s="34" t="s">
        <v>308</v>
      </c>
      <c r="C56" s="34" t="s">
        <v>190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309</v>
      </c>
      <c r="B57" s="34" t="s">
        <v>310</v>
      </c>
      <c r="C57" s="34" t="s">
        <v>190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311</v>
      </c>
      <c r="B58" s="34" t="s">
        <v>312</v>
      </c>
      <c r="C58" s="34" t="s">
        <v>190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313</v>
      </c>
      <c r="B59" s="34" t="s">
        <v>314</v>
      </c>
      <c r="C59" s="34" t="s">
        <v>190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315</v>
      </c>
      <c r="B60" s="34" t="s">
        <v>316</v>
      </c>
      <c r="C60" s="34" t="s">
        <v>190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317</v>
      </c>
      <c r="B61" s="34" t="s">
        <v>318</v>
      </c>
      <c r="C61" s="34" t="s">
        <v>190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321</v>
      </c>
      <c r="B63" s="34" t="s">
        <v>444</v>
      </c>
      <c r="C63" s="34" t="s">
        <v>190</v>
      </c>
      <c r="D63" s="47" t="s">
        <v>445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325</v>
      </c>
      <c r="B64" s="34" t="s">
        <v>326</v>
      </c>
      <c r="C64" s="34" t="s">
        <v>190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327</v>
      </c>
      <c r="B65" s="34" t="s">
        <v>328</v>
      </c>
      <c r="C65" s="34" t="s">
        <v>190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329</v>
      </c>
      <c r="B66" s="34" t="s">
        <v>330</v>
      </c>
      <c r="C66" s="34" t="s">
        <v>190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331</v>
      </c>
      <c r="B67" s="34" t="s">
        <v>332</v>
      </c>
      <c r="C67" s="34" t="s">
        <v>190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333</v>
      </c>
      <c r="B68" s="34" t="s">
        <v>334</v>
      </c>
      <c r="C68" s="34" t="s">
        <v>190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335</v>
      </c>
      <c r="B69" s="34" t="s">
        <v>336</v>
      </c>
      <c r="C69" s="34" t="s">
        <v>190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337</v>
      </c>
      <c r="B70" s="34" t="s">
        <v>338</v>
      </c>
      <c r="C70" s="34" t="s">
        <v>190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339</v>
      </c>
      <c r="B71" s="34" t="s">
        <v>340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344</v>
      </c>
      <c r="B73" s="34" t="s">
        <v>345</v>
      </c>
      <c r="C73" s="34"/>
      <c r="D73" s="35" t="s">
        <v>184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349</v>
      </c>
      <c r="B75" s="34" t="s">
        <v>350</v>
      </c>
      <c r="C75" s="34"/>
      <c r="D75" s="35" t="s">
        <v>184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358</v>
      </c>
      <c r="B79" s="34" t="s">
        <v>359</v>
      </c>
      <c r="C79" s="34"/>
      <c r="D79" s="35" t="s">
        <v>184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363</v>
      </c>
      <c r="B81" s="34" t="s">
        <v>364</v>
      </c>
      <c r="C81" s="34"/>
      <c r="D81" s="35" t="s">
        <v>184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367</v>
      </c>
      <c r="B83" s="34" t="s">
        <v>368</v>
      </c>
      <c r="C83" s="34"/>
      <c r="D83" s="35" t="s">
        <v>184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372</v>
      </c>
      <c r="B85" s="34" t="s">
        <v>373</v>
      </c>
      <c r="C85" s="34"/>
      <c r="D85" s="35" t="s">
        <v>184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381</v>
      </c>
      <c r="B89" s="34" t="s">
        <v>382</v>
      </c>
      <c r="C89" s="34"/>
      <c r="D89" s="35" t="s">
        <v>184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391</v>
      </c>
      <c r="B93" s="34" t="s">
        <v>392</v>
      </c>
      <c r="C93" s="34"/>
      <c r="D93" s="35" t="s">
        <v>184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393</v>
      </c>
      <c r="B94" s="50" t="s">
        <v>394</v>
      </c>
      <c r="C94" s="34" t="s">
        <v>190</v>
      </c>
      <c r="D94" s="51" t="s">
        <v>534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398</v>
      </c>
      <c r="B96" s="34" t="s">
        <v>399</v>
      </c>
      <c r="C96" s="34"/>
      <c r="D96" s="35" t="s">
        <v>446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401</v>
      </c>
      <c r="B97" s="56" t="s">
        <v>402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403</v>
      </c>
      <c r="B98" s="56" t="s">
        <v>404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405</v>
      </c>
      <c r="B99" s="56" t="s">
        <v>406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409</v>
      </c>
      <c r="B101" s="34" t="s">
        <v>410</v>
      </c>
      <c r="C101" s="34"/>
      <c r="D101" s="35" t="s">
        <v>447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412</v>
      </c>
      <c r="B102" s="56" t="s">
        <v>402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413</v>
      </c>
      <c r="B103" s="56" t="s">
        <v>404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414</v>
      </c>
      <c r="B104" s="56" t="s">
        <v>406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418</v>
      </c>
      <c r="B107" s="34" t="s">
        <v>419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420</v>
      </c>
      <c r="B108" s="56" t="s">
        <v>421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422</v>
      </c>
      <c r="B109" s="56" t="s">
        <v>423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330" t="s">
        <v>178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</row>
    <row r="2" spans="1:12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430</v>
      </c>
      <c r="F2" s="32" t="s">
        <v>431</v>
      </c>
      <c r="G2" s="32" t="s">
        <v>432</v>
      </c>
      <c r="H2" s="32" t="s">
        <v>176</v>
      </c>
      <c r="I2" s="32" t="s">
        <v>433</v>
      </c>
      <c r="J2" s="32" t="s">
        <v>434</v>
      </c>
      <c r="K2" s="32" t="s">
        <v>435</v>
      </c>
      <c r="L2" s="32" t="s">
        <v>25</v>
      </c>
    </row>
    <row r="3" spans="1:12">
      <c r="A3" s="33" t="s">
        <v>182</v>
      </c>
      <c r="B3" s="34" t="s">
        <v>183</v>
      </c>
      <c r="C3" s="34"/>
      <c r="D3" s="35" t="s">
        <v>184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185</v>
      </c>
      <c r="B4" s="34" t="s">
        <v>128</v>
      </c>
      <c r="C4" s="34"/>
      <c r="D4" s="35" t="s">
        <v>184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186</v>
      </c>
      <c r="B5" s="34" t="s">
        <v>187</v>
      </c>
      <c r="C5" s="34"/>
      <c r="D5" s="35" t="s">
        <v>184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188</v>
      </c>
      <c r="B6" s="34" t="s">
        <v>189</v>
      </c>
      <c r="C6" s="34" t="s">
        <v>190</v>
      </c>
      <c r="D6" s="35" t="s">
        <v>191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192</v>
      </c>
      <c r="B7" s="34" t="s">
        <v>193</v>
      </c>
      <c r="C7" s="34" t="s">
        <v>190</v>
      </c>
      <c r="D7" s="35" t="s">
        <v>191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194</v>
      </c>
      <c r="B8" s="34" t="s">
        <v>195</v>
      </c>
      <c r="C8" s="34"/>
      <c r="D8" s="35" t="s">
        <v>184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196</v>
      </c>
      <c r="B9" s="34" t="s">
        <v>197</v>
      </c>
      <c r="C9" s="34" t="s">
        <v>190</v>
      </c>
      <c r="D9" s="35" t="s">
        <v>191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198</v>
      </c>
      <c r="B10" s="34" t="s">
        <v>199</v>
      </c>
      <c r="C10" s="34"/>
      <c r="D10" s="35" t="s">
        <v>184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204</v>
      </c>
      <c r="B13" s="34" t="s">
        <v>205</v>
      </c>
      <c r="C13" s="34"/>
      <c r="D13" s="35" t="s">
        <v>206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214</v>
      </c>
      <c r="B17" s="34" t="s">
        <v>215</v>
      </c>
      <c r="C17" s="34"/>
      <c r="D17" s="35" t="s">
        <v>184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222</v>
      </c>
      <c r="B20" s="34" t="s">
        <v>223</v>
      </c>
      <c r="C20" s="34"/>
      <c r="D20" s="42" t="s">
        <v>184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227</v>
      </c>
      <c r="B22" s="34" t="s">
        <v>228</v>
      </c>
      <c r="C22" s="34"/>
      <c r="D22" s="42" t="s">
        <v>209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234</v>
      </c>
      <c r="B25" s="34" t="s">
        <v>235</v>
      </c>
      <c r="C25" s="34"/>
      <c r="D25" s="35" t="s">
        <v>184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239</v>
      </c>
      <c r="B27" s="34" t="s">
        <v>240</v>
      </c>
      <c r="C27" s="34"/>
      <c r="D27" s="35" t="s">
        <v>184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281</v>
      </c>
      <c r="B45" s="34" t="s">
        <v>282</v>
      </c>
      <c r="C45" s="34"/>
      <c r="D45" s="35" t="s">
        <v>184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285</v>
      </c>
      <c r="B47" s="34" t="s">
        <v>286</v>
      </c>
      <c r="C47" s="34"/>
      <c r="D47" s="35" t="s">
        <v>184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300</v>
      </c>
      <c r="B53" s="34" t="s">
        <v>301</v>
      </c>
      <c r="C53" s="34"/>
      <c r="D53" s="35" t="s">
        <v>302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303</v>
      </c>
      <c r="B54" s="34" t="s">
        <v>304</v>
      </c>
      <c r="C54" s="34" t="s">
        <v>190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305</v>
      </c>
      <c r="B55" s="34" t="s">
        <v>306</v>
      </c>
      <c r="C55" s="34" t="s">
        <v>190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307</v>
      </c>
      <c r="B56" s="34" t="s">
        <v>308</v>
      </c>
      <c r="C56" s="34" t="s">
        <v>190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309</v>
      </c>
      <c r="B57" s="34" t="s">
        <v>310</v>
      </c>
      <c r="C57" s="34" t="s">
        <v>190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311</v>
      </c>
      <c r="B58" s="34" t="s">
        <v>312</v>
      </c>
      <c r="C58" s="34" t="s">
        <v>190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313</v>
      </c>
      <c r="B59" s="34" t="s">
        <v>314</v>
      </c>
      <c r="C59" s="34" t="s">
        <v>190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315</v>
      </c>
      <c r="B60" s="34" t="s">
        <v>316</v>
      </c>
      <c r="C60" s="34" t="s">
        <v>190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317</v>
      </c>
      <c r="B61" s="34" t="s">
        <v>318</v>
      </c>
      <c r="C61" s="34" t="s">
        <v>190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319</v>
      </c>
      <c r="B62" s="34" t="s">
        <v>320</v>
      </c>
      <c r="C62" s="34" t="s">
        <v>190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325</v>
      </c>
      <c r="B64" s="34" t="s">
        <v>326</v>
      </c>
      <c r="C64" s="34" t="s">
        <v>190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327</v>
      </c>
      <c r="B65" s="34" t="s">
        <v>328</v>
      </c>
      <c r="C65" s="34" t="s">
        <v>190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329</v>
      </c>
      <c r="B66" s="34" t="s">
        <v>330</v>
      </c>
      <c r="C66" s="34" t="s">
        <v>190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331</v>
      </c>
      <c r="B67" s="34" t="s">
        <v>332</v>
      </c>
      <c r="C67" s="34" t="s">
        <v>190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333</v>
      </c>
      <c r="B68" s="34" t="s">
        <v>334</v>
      </c>
      <c r="C68" s="34" t="s">
        <v>190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335</v>
      </c>
      <c r="B69" s="34" t="s">
        <v>336</v>
      </c>
      <c r="C69" s="34" t="s">
        <v>190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337</v>
      </c>
      <c r="B70" s="34" t="s">
        <v>338</v>
      </c>
      <c r="C70" s="34" t="s">
        <v>190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339</v>
      </c>
      <c r="B71" s="34" t="s">
        <v>340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344</v>
      </c>
      <c r="B73" s="34" t="s">
        <v>345</v>
      </c>
      <c r="C73" s="34"/>
      <c r="D73" s="35" t="s">
        <v>184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349</v>
      </c>
      <c r="B75" s="34" t="s">
        <v>350</v>
      </c>
      <c r="C75" s="34"/>
      <c r="D75" s="35" t="s">
        <v>184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358</v>
      </c>
      <c r="B79" s="34" t="s">
        <v>359</v>
      </c>
      <c r="C79" s="34"/>
      <c r="D79" s="35" t="s">
        <v>184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363</v>
      </c>
      <c r="B81" s="34" t="s">
        <v>364</v>
      </c>
      <c r="C81" s="34"/>
      <c r="D81" s="35" t="s">
        <v>184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372</v>
      </c>
      <c r="B85" s="34" t="s">
        <v>373</v>
      </c>
      <c r="C85" s="34"/>
      <c r="D85" s="35" t="s">
        <v>184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381</v>
      </c>
      <c r="B89" s="34" t="s">
        <v>382</v>
      </c>
      <c r="C89" s="34"/>
      <c r="D89" s="35" t="s">
        <v>184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393</v>
      </c>
      <c r="B94" s="50" t="s">
        <v>394</v>
      </c>
      <c r="C94" s="34" t="s">
        <v>190</v>
      </c>
      <c r="D94" s="51" t="s">
        <v>523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398</v>
      </c>
      <c r="B96" s="34" t="s">
        <v>399</v>
      </c>
      <c r="C96" s="34"/>
      <c r="D96" s="35" t="s">
        <v>524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401</v>
      </c>
      <c r="B97" s="56" t="s">
        <v>402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403</v>
      </c>
      <c r="B98" s="56" t="s">
        <v>404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405</v>
      </c>
      <c r="B99" s="56" t="s">
        <v>406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409</v>
      </c>
      <c r="B101" s="34" t="s">
        <v>410</v>
      </c>
      <c r="C101" s="34"/>
      <c r="D101" s="35" t="s">
        <v>525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412</v>
      </c>
      <c r="B102" s="56" t="s">
        <v>402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413</v>
      </c>
      <c r="B103" s="56" t="s">
        <v>404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418</v>
      </c>
      <c r="B107" s="34" t="s">
        <v>419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420</v>
      </c>
      <c r="B108" s="56" t="s">
        <v>421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422</v>
      </c>
      <c r="B109" s="56" t="s">
        <v>423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330" t="s">
        <v>178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</row>
    <row r="2" spans="1:2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40</v>
      </c>
      <c r="F2" s="32" t="s">
        <v>424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425</v>
      </c>
      <c r="M2" s="32" t="s">
        <v>43</v>
      </c>
      <c r="N2" s="32" t="s">
        <v>47</v>
      </c>
      <c r="O2" s="32" t="s">
        <v>426</v>
      </c>
      <c r="P2" s="32" t="s">
        <v>50</v>
      </c>
      <c r="Q2" s="32" t="s">
        <v>51</v>
      </c>
      <c r="R2" s="32" t="s">
        <v>177</v>
      </c>
      <c r="S2" s="32" t="s">
        <v>427</v>
      </c>
      <c r="T2" s="32" t="s">
        <v>428</v>
      </c>
      <c r="U2" s="32" t="s">
        <v>429</v>
      </c>
      <c r="V2" s="32" t="s">
        <v>25</v>
      </c>
    </row>
    <row r="3" spans="1:23">
      <c r="A3" s="33" t="s">
        <v>182</v>
      </c>
      <c r="B3" s="34" t="s">
        <v>183</v>
      </c>
      <c r="C3" s="34"/>
      <c r="D3" s="35" t="s">
        <v>184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185</v>
      </c>
      <c r="B4" s="34" t="s">
        <v>128</v>
      </c>
      <c r="C4" s="34"/>
      <c r="D4" s="35" t="s">
        <v>184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186</v>
      </c>
      <c r="B5" s="34" t="s">
        <v>187</v>
      </c>
      <c r="C5" s="34"/>
      <c r="D5" s="35" t="s">
        <v>184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188</v>
      </c>
      <c r="B6" s="34" t="s">
        <v>189</v>
      </c>
      <c r="C6" s="34" t="s">
        <v>190</v>
      </c>
      <c r="D6" s="35" t="s">
        <v>191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192</v>
      </c>
      <c r="B7" s="34" t="s">
        <v>193</v>
      </c>
      <c r="C7" s="34" t="s">
        <v>190</v>
      </c>
      <c r="D7" s="35" t="s">
        <v>191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194</v>
      </c>
      <c r="B8" s="34" t="s">
        <v>195</v>
      </c>
      <c r="C8" s="34"/>
      <c r="D8" s="35" t="s">
        <v>184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196</v>
      </c>
      <c r="B9" s="34" t="s">
        <v>197</v>
      </c>
      <c r="C9" s="34" t="s">
        <v>190</v>
      </c>
      <c r="D9" s="35" t="s">
        <v>191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198</v>
      </c>
      <c r="B10" s="34" t="s">
        <v>199</v>
      </c>
      <c r="C10" s="34"/>
      <c r="D10" s="35" t="s">
        <v>184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204</v>
      </c>
      <c r="B13" s="34" t="s">
        <v>205</v>
      </c>
      <c r="C13" s="34"/>
      <c r="D13" s="35" t="s">
        <v>206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214</v>
      </c>
      <c r="B17" s="34" t="s">
        <v>215</v>
      </c>
      <c r="C17" s="34"/>
      <c r="D17" s="35" t="s">
        <v>184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222</v>
      </c>
      <c r="B20" s="34" t="s">
        <v>223</v>
      </c>
      <c r="C20" s="34"/>
      <c r="D20" s="42" t="s">
        <v>184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227</v>
      </c>
      <c r="B22" s="34" t="s">
        <v>228</v>
      </c>
      <c r="C22" s="34"/>
      <c r="D22" s="42" t="s">
        <v>209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234</v>
      </c>
      <c r="B25" s="34" t="s">
        <v>235</v>
      </c>
      <c r="C25" s="34"/>
      <c r="D25" s="35" t="s">
        <v>184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239</v>
      </c>
      <c r="B27" s="34" t="s">
        <v>240</v>
      </c>
      <c r="C27" s="34"/>
      <c r="D27" s="35" t="s">
        <v>184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281</v>
      </c>
      <c r="B45" s="34" t="s">
        <v>282</v>
      </c>
      <c r="C45" s="34"/>
      <c r="D45" s="35" t="s">
        <v>184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285</v>
      </c>
      <c r="B47" s="34" t="s">
        <v>286</v>
      </c>
      <c r="C47" s="34"/>
      <c r="D47" s="35" t="s">
        <v>184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300</v>
      </c>
      <c r="B53" s="34" t="s">
        <v>301</v>
      </c>
      <c r="C53" s="34"/>
      <c r="D53" s="35" t="s">
        <v>302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303</v>
      </c>
      <c r="B54" s="34" t="s">
        <v>304</v>
      </c>
      <c r="C54" s="34" t="s">
        <v>190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305</v>
      </c>
      <c r="B55" s="34" t="s">
        <v>306</v>
      </c>
      <c r="C55" s="34" t="s">
        <v>190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307</v>
      </c>
      <c r="B56" s="34" t="s">
        <v>308</v>
      </c>
      <c r="C56" s="34" t="s">
        <v>190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309</v>
      </c>
      <c r="B57" s="34" t="s">
        <v>310</v>
      </c>
      <c r="C57" s="34" t="s">
        <v>190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311</v>
      </c>
      <c r="B58" s="34" t="s">
        <v>312</v>
      </c>
      <c r="C58" s="34" t="s">
        <v>190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313</v>
      </c>
      <c r="B59" s="34" t="s">
        <v>314</v>
      </c>
      <c r="C59" s="34" t="s">
        <v>190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315</v>
      </c>
      <c r="B60" s="34" t="s">
        <v>316</v>
      </c>
      <c r="C60" s="34" t="s">
        <v>190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317</v>
      </c>
      <c r="B61" s="34" t="s">
        <v>318</v>
      </c>
      <c r="C61" s="34" t="s">
        <v>190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325</v>
      </c>
      <c r="B64" s="34" t="s">
        <v>326</v>
      </c>
      <c r="C64" s="34" t="s">
        <v>190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327</v>
      </c>
      <c r="B65" s="34" t="s">
        <v>328</v>
      </c>
      <c r="C65" s="34" t="s">
        <v>190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329</v>
      </c>
      <c r="B66" s="34" t="s">
        <v>330</v>
      </c>
      <c r="C66" s="34" t="s">
        <v>190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331</v>
      </c>
      <c r="B67" s="34" t="s">
        <v>332</v>
      </c>
      <c r="C67" s="34" t="s">
        <v>190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333</v>
      </c>
      <c r="B68" s="34" t="s">
        <v>334</v>
      </c>
      <c r="C68" s="34" t="s">
        <v>190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335</v>
      </c>
      <c r="B69" s="34" t="s">
        <v>336</v>
      </c>
      <c r="C69" s="34" t="s">
        <v>190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337</v>
      </c>
      <c r="B70" s="34" t="s">
        <v>338</v>
      </c>
      <c r="C70" s="34" t="s">
        <v>190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339</v>
      </c>
      <c r="B71" s="34" t="s">
        <v>340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344</v>
      </c>
      <c r="B73" s="34" t="s">
        <v>345</v>
      </c>
      <c r="C73" s="34"/>
      <c r="D73" s="35" t="s">
        <v>184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349</v>
      </c>
      <c r="B75" s="34" t="s">
        <v>350</v>
      </c>
      <c r="C75" s="34"/>
      <c r="D75" s="35" t="s">
        <v>184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358</v>
      </c>
      <c r="B79" s="34" t="s">
        <v>359</v>
      </c>
      <c r="C79" s="34"/>
      <c r="D79" s="35" t="s">
        <v>184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363</v>
      </c>
      <c r="B81" s="34" t="s">
        <v>364</v>
      </c>
      <c r="C81" s="34"/>
      <c r="D81" s="35" t="s">
        <v>184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372</v>
      </c>
      <c r="B85" s="34" t="s">
        <v>373</v>
      </c>
      <c r="C85" s="34"/>
      <c r="D85" s="35" t="s">
        <v>184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381</v>
      </c>
      <c r="B89" s="34" t="s">
        <v>382</v>
      </c>
      <c r="C89" s="34"/>
      <c r="D89" s="35" t="s">
        <v>184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401</v>
      </c>
      <c r="B97" s="56" t="s">
        <v>402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403</v>
      </c>
      <c r="B98" s="56" t="s">
        <v>404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412</v>
      </c>
      <c r="B102" s="56" t="s">
        <v>402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413</v>
      </c>
      <c r="B103" s="56" t="s">
        <v>404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418</v>
      </c>
      <c r="B107" s="34" t="s">
        <v>419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420</v>
      </c>
      <c r="B108" s="56" t="s">
        <v>421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422</v>
      </c>
      <c r="B109" s="56" t="s">
        <v>423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330" t="s">
        <v>178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</row>
    <row r="2" spans="1:2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93" t="s">
        <v>487</v>
      </c>
      <c r="F2" s="93" t="s">
        <v>488</v>
      </c>
      <c r="G2" s="93" t="s">
        <v>489</v>
      </c>
      <c r="H2" s="32" t="s">
        <v>490</v>
      </c>
      <c r="I2" s="32" t="s">
        <v>491</v>
      </c>
      <c r="J2" s="93" t="s">
        <v>57</v>
      </c>
      <c r="K2" s="93" t="s">
        <v>492</v>
      </c>
      <c r="L2" s="32" t="s">
        <v>493</v>
      </c>
      <c r="M2" s="93" t="s">
        <v>526</v>
      </c>
      <c r="N2" s="32" t="s">
        <v>494</v>
      </c>
      <c r="O2" s="93" t="s">
        <v>527</v>
      </c>
      <c r="P2" s="32" t="s">
        <v>528</v>
      </c>
      <c r="Q2" s="93" t="s">
        <v>65</v>
      </c>
      <c r="R2" s="32" t="s">
        <v>495</v>
      </c>
      <c r="S2" s="32" t="s">
        <v>67</v>
      </c>
      <c r="T2" s="32" t="s">
        <v>529</v>
      </c>
      <c r="U2" s="32" t="s">
        <v>530</v>
      </c>
      <c r="V2" s="32" t="s">
        <v>25</v>
      </c>
    </row>
    <row r="3" spans="1:23" ht="11.25">
      <c r="A3" s="33" t="s">
        <v>182</v>
      </c>
      <c r="B3" s="34" t="s">
        <v>183</v>
      </c>
      <c r="C3" s="34"/>
      <c r="D3" s="35" t="s">
        <v>184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185</v>
      </c>
      <c r="B4" s="34" t="s">
        <v>128</v>
      </c>
      <c r="C4" s="34"/>
      <c r="D4" s="35" t="s">
        <v>184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186</v>
      </c>
      <c r="B5" s="34" t="s">
        <v>187</v>
      </c>
      <c r="C5" s="34"/>
      <c r="D5" s="35" t="s">
        <v>184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188</v>
      </c>
      <c r="B6" s="34" t="s">
        <v>189</v>
      </c>
      <c r="C6" s="34" t="s">
        <v>190</v>
      </c>
      <c r="D6" s="35" t="s">
        <v>191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192</v>
      </c>
      <c r="B7" s="34" t="s">
        <v>193</v>
      </c>
      <c r="C7" s="34" t="s">
        <v>190</v>
      </c>
      <c r="D7" s="35" t="s">
        <v>191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194</v>
      </c>
      <c r="B8" s="34" t="s">
        <v>195</v>
      </c>
      <c r="C8" s="34"/>
      <c r="D8" s="35" t="s">
        <v>184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196</v>
      </c>
      <c r="B9" s="34" t="s">
        <v>197</v>
      </c>
      <c r="C9" s="34" t="s">
        <v>190</v>
      </c>
      <c r="D9" s="35" t="s">
        <v>191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198</v>
      </c>
      <c r="B10" s="34" t="s">
        <v>199</v>
      </c>
      <c r="C10" s="34"/>
      <c r="D10" s="35" t="s">
        <v>184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200</v>
      </c>
      <c r="B11" s="38" t="s">
        <v>201</v>
      </c>
      <c r="C11" s="38" t="s">
        <v>190</v>
      </c>
      <c r="D11" s="39" t="s">
        <v>184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202</v>
      </c>
      <c r="B12" s="38" t="s">
        <v>203</v>
      </c>
      <c r="C12" s="38" t="s">
        <v>190</v>
      </c>
      <c r="D12" s="39" t="s">
        <v>184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204</v>
      </c>
      <c r="B13" s="34" t="s">
        <v>205</v>
      </c>
      <c r="C13" s="34"/>
      <c r="D13" s="35" t="s">
        <v>206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207</v>
      </c>
      <c r="B14" s="102" t="s">
        <v>208</v>
      </c>
      <c r="C14" s="102" t="s">
        <v>190</v>
      </c>
      <c r="D14" s="103" t="s">
        <v>209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210</v>
      </c>
      <c r="B15" s="102" t="s">
        <v>211</v>
      </c>
      <c r="C15" s="102" t="s">
        <v>190</v>
      </c>
      <c r="D15" s="103" t="s">
        <v>209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212</v>
      </c>
      <c r="B16" s="102" t="s">
        <v>213</v>
      </c>
      <c r="C16" s="102" t="s">
        <v>190</v>
      </c>
      <c r="D16" s="103" t="s">
        <v>209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214</v>
      </c>
      <c r="B17" s="34" t="s">
        <v>215</v>
      </c>
      <c r="C17" s="34"/>
      <c r="D17" s="35" t="s">
        <v>184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216</v>
      </c>
      <c r="B18" s="41" t="s">
        <v>217</v>
      </c>
      <c r="C18" s="41" t="s">
        <v>190</v>
      </c>
      <c r="D18" s="42" t="s">
        <v>218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219</v>
      </c>
      <c r="B19" s="41" t="s">
        <v>220</v>
      </c>
      <c r="C19" s="41" t="s">
        <v>190</v>
      </c>
      <c r="D19" s="42" t="s">
        <v>221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222</v>
      </c>
      <c r="B20" s="34" t="s">
        <v>223</v>
      </c>
      <c r="C20" s="34"/>
      <c r="D20" s="42" t="s">
        <v>184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224</v>
      </c>
      <c r="B21" s="34" t="s">
        <v>225</v>
      </c>
      <c r="C21" s="34" t="s">
        <v>226</v>
      </c>
      <c r="D21" s="42" t="s">
        <v>184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227</v>
      </c>
      <c r="B22" s="34" t="s">
        <v>228</v>
      </c>
      <c r="C22" s="34"/>
      <c r="D22" s="42" t="s">
        <v>209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229</v>
      </c>
      <c r="B23" s="34" t="s">
        <v>230</v>
      </c>
      <c r="C23" s="34" t="s">
        <v>231</v>
      </c>
      <c r="D23" s="42" t="s">
        <v>209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232</v>
      </c>
      <c r="B24" s="34" t="s">
        <v>233</v>
      </c>
      <c r="C24" s="34" t="s">
        <v>231</v>
      </c>
      <c r="D24" s="42" t="s">
        <v>209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234</v>
      </c>
      <c r="B25" s="34" t="s">
        <v>235</v>
      </c>
      <c r="C25" s="34"/>
      <c r="D25" s="35" t="s">
        <v>184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236</v>
      </c>
      <c r="B26" s="38" t="s">
        <v>237</v>
      </c>
      <c r="C26" s="38" t="s">
        <v>238</v>
      </c>
      <c r="D26" s="39" t="s">
        <v>209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239</v>
      </c>
      <c r="B27" s="34" t="s">
        <v>240</v>
      </c>
      <c r="C27" s="34"/>
      <c r="D27" s="35" t="s">
        <v>184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244</v>
      </c>
      <c r="B29" s="34" t="s">
        <v>245</v>
      </c>
      <c r="C29" s="41" t="s">
        <v>190</v>
      </c>
      <c r="D29" s="39" t="s">
        <v>246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247</v>
      </c>
      <c r="B30" s="34" t="s">
        <v>248</v>
      </c>
      <c r="C30" s="34" t="s">
        <v>248</v>
      </c>
      <c r="D30" s="39" t="s">
        <v>209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249</v>
      </c>
      <c r="B31" s="34" t="s">
        <v>250</v>
      </c>
      <c r="C31" s="34"/>
      <c r="D31" s="35" t="s">
        <v>184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251</v>
      </c>
      <c r="B32" s="34" t="s">
        <v>252</v>
      </c>
      <c r="C32" s="34"/>
      <c r="D32" s="35" t="s">
        <v>184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253</v>
      </c>
      <c r="B33" s="34" t="s">
        <v>254</v>
      </c>
      <c r="C33" s="34" t="s">
        <v>255</v>
      </c>
      <c r="D33" s="42" t="s">
        <v>256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257</v>
      </c>
      <c r="B34" s="34" t="s">
        <v>258</v>
      </c>
      <c r="C34" s="34" t="s">
        <v>255</v>
      </c>
      <c r="D34" s="42" t="s">
        <v>256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259</v>
      </c>
      <c r="B35" s="34" t="s">
        <v>260</v>
      </c>
      <c r="C35" s="34" t="s">
        <v>255</v>
      </c>
      <c r="D35" s="42" t="s">
        <v>261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262</v>
      </c>
      <c r="B36" s="34" t="s">
        <v>263</v>
      </c>
      <c r="C36" s="34" t="s">
        <v>255</v>
      </c>
      <c r="D36" s="42" t="s">
        <v>256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264</v>
      </c>
      <c r="B37" s="34" t="s">
        <v>265</v>
      </c>
      <c r="C37" s="34" t="s">
        <v>255</v>
      </c>
      <c r="D37" s="42" t="s">
        <v>256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266</v>
      </c>
      <c r="B38" s="34" t="s">
        <v>267</v>
      </c>
      <c r="C38" s="34" t="s">
        <v>255</v>
      </c>
      <c r="D38" s="42" t="s">
        <v>256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268</v>
      </c>
      <c r="B39" s="34" t="s">
        <v>269</v>
      </c>
      <c r="C39" s="34" t="s">
        <v>255</v>
      </c>
      <c r="D39" s="42" t="s">
        <v>256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270</v>
      </c>
      <c r="B40" s="34" t="s">
        <v>271</v>
      </c>
      <c r="C40" s="34"/>
      <c r="D40" s="35" t="s">
        <v>184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272</v>
      </c>
      <c r="B41" s="38" t="s">
        <v>273</v>
      </c>
      <c r="C41" s="38" t="s">
        <v>190</v>
      </c>
      <c r="D41" s="39" t="s">
        <v>274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275</v>
      </c>
      <c r="B42" s="34" t="s">
        <v>276</v>
      </c>
      <c r="C42" s="34"/>
      <c r="D42" s="35" t="s">
        <v>184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277</v>
      </c>
      <c r="B43" s="38" t="s">
        <v>278</v>
      </c>
      <c r="C43" s="38" t="s">
        <v>190</v>
      </c>
      <c r="D43" s="39" t="s">
        <v>261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279</v>
      </c>
      <c r="B44" s="38" t="s">
        <v>280</v>
      </c>
      <c r="C44" s="38" t="s">
        <v>190</v>
      </c>
      <c r="D44" s="39" t="s">
        <v>261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281</v>
      </c>
      <c r="B45" s="34" t="s">
        <v>282</v>
      </c>
      <c r="C45" s="34"/>
      <c r="D45" s="35" t="s">
        <v>184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283</v>
      </c>
      <c r="B46" s="34" t="s">
        <v>284</v>
      </c>
      <c r="C46" s="34" t="s">
        <v>190</v>
      </c>
      <c r="D46" s="35" t="s">
        <v>191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285</v>
      </c>
      <c r="B47" s="34" t="s">
        <v>286</v>
      </c>
      <c r="C47" s="34"/>
      <c r="D47" s="35" t="s">
        <v>184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287</v>
      </c>
      <c r="B48" s="34" t="s">
        <v>288</v>
      </c>
      <c r="C48" s="34" t="s">
        <v>190</v>
      </c>
      <c r="D48" s="35" t="s">
        <v>289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290</v>
      </c>
      <c r="B49" s="38" t="s">
        <v>291</v>
      </c>
      <c r="C49" s="38" t="s">
        <v>190</v>
      </c>
      <c r="D49" s="39" t="s">
        <v>292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293</v>
      </c>
      <c r="B50" s="38" t="s">
        <v>294</v>
      </c>
      <c r="C50" s="38" t="s">
        <v>190</v>
      </c>
      <c r="D50" s="39" t="s">
        <v>292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295</v>
      </c>
      <c r="B51" s="34" t="s">
        <v>296</v>
      </c>
      <c r="C51" s="34" t="s">
        <v>190</v>
      </c>
      <c r="D51" s="42" t="s">
        <v>297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298</v>
      </c>
      <c r="B52" s="123" t="s">
        <v>299</v>
      </c>
      <c r="C52" s="123"/>
      <c r="D52" s="124" t="s">
        <v>184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300</v>
      </c>
      <c r="B53" s="34" t="s">
        <v>301</v>
      </c>
      <c r="C53" s="34"/>
      <c r="D53" s="35" t="s">
        <v>302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303</v>
      </c>
      <c r="B54" s="34" t="s">
        <v>304</v>
      </c>
      <c r="C54" s="34" t="s">
        <v>190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305</v>
      </c>
      <c r="B55" s="34" t="s">
        <v>306</v>
      </c>
      <c r="C55" s="34" t="s">
        <v>190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307</v>
      </c>
      <c r="B56" s="34" t="s">
        <v>308</v>
      </c>
      <c r="C56" s="34" t="s">
        <v>190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309</v>
      </c>
      <c r="B57" s="34" t="s">
        <v>310</v>
      </c>
      <c r="C57" s="34" t="s">
        <v>190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311</v>
      </c>
      <c r="B58" s="34" t="s">
        <v>312</v>
      </c>
      <c r="C58" s="34" t="s">
        <v>190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313</v>
      </c>
      <c r="B59" s="34" t="s">
        <v>314</v>
      </c>
      <c r="C59" s="34" t="s">
        <v>190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315</v>
      </c>
      <c r="B60" s="34" t="s">
        <v>316</v>
      </c>
      <c r="C60" s="34" t="s">
        <v>190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317</v>
      </c>
      <c r="B61" s="34" t="s">
        <v>318</v>
      </c>
      <c r="C61" s="34" t="s">
        <v>190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319</v>
      </c>
      <c r="B62" s="34" t="s">
        <v>320</v>
      </c>
      <c r="C62" s="34" t="s">
        <v>190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321</v>
      </c>
      <c r="B63" s="34" t="s">
        <v>322</v>
      </c>
      <c r="C63" s="34" t="s">
        <v>323</v>
      </c>
      <c r="D63" s="47" t="s">
        <v>324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325</v>
      </c>
      <c r="B64" s="34" t="s">
        <v>326</v>
      </c>
      <c r="C64" s="34" t="s">
        <v>190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327</v>
      </c>
      <c r="B65" s="34" t="s">
        <v>328</v>
      </c>
      <c r="C65" s="34" t="s">
        <v>190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329</v>
      </c>
      <c r="B66" s="34" t="s">
        <v>330</v>
      </c>
      <c r="C66" s="34" t="s">
        <v>190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331</v>
      </c>
      <c r="B67" s="34" t="s">
        <v>332</v>
      </c>
      <c r="C67" s="34" t="s">
        <v>190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333</v>
      </c>
      <c r="B68" s="34" t="s">
        <v>334</v>
      </c>
      <c r="C68" s="34" t="s">
        <v>190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335</v>
      </c>
      <c r="B69" s="34" t="s">
        <v>336</v>
      </c>
      <c r="C69" s="34" t="s">
        <v>190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337</v>
      </c>
      <c r="B70" s="34" t="s">
        <v>338</v>
      </c>
      <c r="C70" s="34" t="s">
        <v>190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339</v>
      </c>
      <c r="B71" s="34" t="s">
        <v>340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341</v>
      </c>
      <c r="B72" s="38" t="s">
        <v>342</v>
      </c>
      <c r="C72" s="38" t="s">
        <v>190</v>
      </c>
      <c r="D72" s="48" t="s">
        <v>343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344</v>
      </c>
      <c r="B73" s="34" t="s">
        <v>345</v>
      </c>
      <c r="C73" s="34"/>
      <c r="D73" s="35" t="s">
        <v>184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346</v>
      </c>
      <c r="B74" s="38" t="s">
        <v>347</v>
      </c>
      <c r="C74" s="38" t="s">
        <v>190</v>
      </c>
      <c r="D74" s="48" t="s">
        <v>348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349</v>
      </c>
      <c r="B75" s="34" t="s">
        <v>350</v>
      </c>
      <c r="C75" s="34"/>
      <c r="D75" s="35" t="s">
        <v>184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351</v>
      </c>
      <c r="B76" s="38" t="s">
        <v>352</v>
      </c>
      <c r="C76" s="38" t="s">
        <v>190</v>
      </c>
      <c r="D76" s="48" t="s">
        <v>353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354</v>
      </c>
      <c r="B77" s="34" t="s">
        <v>355</v>
      </c>
      <c r="C77" s="34"/>
      <c r="D77" s="35" t="s">
        <v>184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356</v>
      </c>
      <c r="B78" s="38" t="s">
        <v>357</v>
      </c>
      <c r="C78" s="38" t="s">
        <v>190</v>
      </c>
      <c r="D78" s="48" t="s">
        <v>292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358</v>
      </c>
      <c r="B79" s="34" t="s">
        <v>359</v>
      </c>
      <c r="C79" s="34"/>
      <c r="D79" s="35" t="s">
        <v>184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363</v>
      </c>
      <c r="B81" s="34" t="s">
        <v>364</v>
      </c>
      <c r="C81" s="34"/>
      <c r="D81" s="35" t="s">
        <v>184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365</v>
      </c>
      <c r="B82" s="128" t="s">
        <v>366</v>
      </c>
      <c r="C82" s="128" t="s">
        <v>190</v>
      </c>
      <c r="D82" s="129" t="s">
        <v>209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367</v>
      </c>
      <c r="B83" s="133" t="s">
        <v>368</v>
      </c>
      <c r="C83" s="133"/>
      <c r="D83" s="134" t="s">
        <v>184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372</v>
      </c>
      <c r="B85" s="34" t="s">
        <v>373</v>
      </c>
      <c r="C85" s="34"/>
      <c r="D85" s="35" t="s">
        <v>184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381</v>
      </c>
      <c r="B89" s="34" t="s">
        <v>382</v>
      </c>
      <c r="C89" s="34"/>
      <c r="D89" s="35" t="s">
        <v>184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393</v>
      </c>
      <c r="B94" s="50" t="s">
        <v>394</v>
      </c>
      <c r="C94" s="34" t="s">
        <v>190</v>
      </c>
      <c r="D94" s="51" t="s">
        <v>531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398</v>
      </c>
      <c r="B96" s="34" t="s">
        <v>399</v>
      </c>
      <c r="C96" s="34"/>
      <c r="D96" s="35" t="s">
        <v>532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401</v>
      </c>
      <c r="B97" s="56" t="s">
        <v>402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403</v>
      </c>
      <c r="B98" s="56" t="s">
        <v>404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405</v>
      </c>
      <c r="B99" s="56" t="s">
        <v>406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407</v>
      </c>
      <c r="B100" s="56" t="s">
        <v>408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409</v>
      </c>
      <c r="B101" s="34" t="s">
        <v>410</v>
      </c>
      <c r="C101" s="34"/>
      <c r="D101" s="35" t="s">
        <v>533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412</v>
      </c>
      <c r="B102" s="56" t="s">
        <v>402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413</v>
      </c>
      <c r="B103" s="56" t="s">
        <v>404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414</v>
      </c>
      <c r="B104" s="56" t="s">
        <v>406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415</v>
      </c>
      <c r="B105" s="56" t="s">
        <v>408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416</v>
      </c>
      <c r="B106" s="34" t="s">
        <v>417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418</v>
      </c>
      <c r="B107" s="34" t="s">
        <v>419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420</v>
      </c>
      <c r="B108" s="56" t="s">
        <v>421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422</v>
      </c>
      <c r="B109" s="56" t="s">
        <v>423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24</vt:i4>
      </vt:variant>
      <vt:variant>
        <vt:lpstr>命名范围</vt:lpstr>
      </vt:variant>
      <vt:variant>
        <vt:i4>11</vt:i4>
      </vt:variant>
    </vt:vector>
  </HeadingPairs>
  <TitlesOfParts>
    <vt:vector size="35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吴泾镇</vt:lpstr>
      <vt:lpstr>信息中心</vt:lpstr>
      <vt:lpstr>学前科</vt:lpstr>
      <vt:lpstr>普教一科</vt:lpstr>
      <vt:lpstr>普教二科</vt:lpstr>
      <vt:lpstr>考试中心</vt:lpstr>
      <vt:lpstr>教育学院</vt:lpstr>
      <vt:lpstr>吴泾维修</vt:lpstr>
      <vt:lpstr>空气检测</vt:lpstr>
      <vt:lpstr>尾款</vt:lpstr>
      <vt:lpstr>教育学院!Print_Area</vt:lpstr>
      <vt:lpstr>考试中心!Print_Area</vt:lpstr>
      <vt:lpstr>普教二科!Print_Area</vt:lpstr>
      <vt:lpstr>普教一科!Print_Area</vt:lpstr>
      <vt:lpstr>吴泾维修!Print_Area</vt:lpstr>
      <vt:lpstr>学前科!Print_Area</vt:lpstr>
      <vt:lpstr>考试中心!Print_Titles</vt:lpstr>
      <vt:lpstr>普教二科!Print_Titles</vt:lpstr>
      <vt:lpstr>普教一科!Print_Titles</vt:lpstr>
      <vt:lpstr>吴泾维修!Print_Titles</vt:lpstr>
      <vt:lpstr>学前科!Print_Titles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2021-03-30T07:00:28Z</cp:lastPrinted>
  <dcterms:created xsi:type="dcterms:W3CDTF">2019-11-08T06:57:41Z</dcterms:created>
  <dcterms:modified xsi:type="dcterms:W3CDTF">2021-03-30T07:00:30Z</dcterms:modified>
</cp:coreProperties>
</file>