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马桥镇" sheetId="50" r:id="rId15"/>
    <sheet name="学前科" sheetId="34" state="hidden" r:id="rId16"/>
    <sheet name="普教一科" sheetId="35" state="hidden" r:id="rId17"/>
    <sheet name="普教二科" sheetId="36" state="hidden" r:id="rId18"/>
    <sheet name="马桥维修" sheetId="44" state="hidden" r:id="rId19"/>
    <sheet name="尾款" sheetId="49" state="hidden" r:id="rId20"/>
  </sheets>
  <externalReferences>
    <externalReference r:id="rId21"/>
    <externalReference r:id="rId22"/>
  </externalReferences>
  <definedNames>
    <definedName name="_xlnm._FilterDatabase" localSheetId="16" hidden="1">普教一科!$A$2:$K$12</definedName>
    <definedName name="_xlnm.Print_Area" localSheetId="18">马桥维修!$A$1:$J$38</definedName>
    <definedName name="_xlnm.Print_Area" localSheetId="17">普教二科!$A$1:$H$6</definedName>
    <definedName name="_xlnm.Print_Area" localSheetId="16">普教一科!$A$1:$G$12</definedName>
    <definedName name="_xlnm.Print_Area" localSheetId="19">尾款!#REF!</definedName>
    <definedName name="_xlnm.Print_Area" localSheetId="15">学前科!$A$1:$H$15</definedName>
    <definedName name="_xlnm.Print_Titles" localSheetId="18">马桥维修!$1:$2</definedName>
    <definedName name="_xlnm.Print_Titles" localSheetId="17">普教二科!$1:$2</definedName>
    <definedName name="_xlnm.Print_Titles" localSheetId="16">普教一科!$1:$2</definedName>
    <definedName name="_xlnm.Print_Titles" localSheetId="19">尾款!#REF!</definedName>
    <definedName name="_xlnm.Print_Titles" localSheetId="15">学前科!$1:$2</definedName>
  </definedNames>
  <calcPr calcId="145621"/>
</workbook>
</file>

<file path=xl/calcChain.xml><?xml version="1.0" encoding="utf-8"?>
<calcChain xmlns="http://schemas.openxmlformats.org/spreadsheetml/2006/main">
  <c r="D8" i="50" l="1"/>
  <c r="C7" i="50"/>
  <c r="E7" i="50" s="1"/>
  <c r="G12" i="35" l="1"/>
  <c r="C6" i="50" s="1"/>
  <c r="E6" i="50" s="1"/>
  <c r="K6" i="49"/>
  <c r="J6" i="49"/>
  <c r="I6" i="49"/>
  <c r="I36" i="44" l="1"/>
  <c r="J36" i="44" s="1"/>
  <c r="G32" i="44"/>
  <c r="I32" i="44" s="1"/>
  <c r="J31" i="44"/>
  <c r="I31" i="44"/>
  <c r="I26" i="44"/>
  <c r="J26" i="44" s="1"/>
  <c r="I25" i="44"/>
  <c r="J25" i="44" s="1"/>
  <c r="I24" i="44"/>
  <c r="J24" i="44" s="1"/>
  <c r="J23" i="44"/>
  <c r="I23" i="44"/>
  <c r="I22" i="44"/>
  <c r="J22" i="44" s="1"/>
  <c r="I21" i="44"/>
  <c r="J21" i="44" s="1"/>
  <c r="I20" i="44"/>
  <c r="J20" i="44" s="1"/>
  <c r="J19" i="44"/>
  <c r="I19" i="44"/>
  <c r="I18" i="44"/>
  <c r="J18" i="44" s="1"/>
  <c r="G13" i="44"/>
  <c r="I13" i="44" s="1"/>
  <c r="J13" i="44" s="1"/>
  <c r="I12" i="44"/>
  <c r="I10" i="44"/>
  <c r="J10" i="44" s="1"/>
  <c r="G6" i="44"/>
  <c r="I6" i="44" s="1"/>
  <c r="J6" i="44" s="1"/>
  <c r="I5" i="44"/>
  <c r="J5" i="44" s="1"/>
  <c r="G4" i="44"/>
  <c r="I4" i="44" s="1"/>
  <c r="J4" i="44" s="1"/>
  <c r="I3" i="44"/>
  <c r="J3" i="44" s="1"/>
  <c r="H15" i="34"/>
  <c r="C5" i="50" s="1"/>
  <c r="E5" i="50" s="1"/>
  <c r="I33" i="44" l="1"/>
  <c r="J32" i="44"/>
  <c r="I14" i="44"/>
  <c r="I27" i="44"/>
  <c r="I7" i="44"/>
  <c r="J12" i="44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P89" i="23"/>
  <c r="L89" i="23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L85" i="23" s="1"/>
  <c r="K86" i="23"/>
  <c r="K85" i="23" s="1"/>
  <c r="J86" i="23"/>
  <c r="I86" i="23"/>
  <c r="H86" i="23"/>
  <c r="G86" i="23"/>
  <c r="G85" i="23" s="1"/>
  <c r="F86" i="23"/>
  <c r="E86" i="23"/>
  <c r="V85" i="23"/>
  <c r="P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L81" i="23" s="1"/>
  <c r="K82" i="23"/>
  <c r="K81" i="23" s="1"/>
  <c r="J82" i="23"/>
  <c r="J81" i="23" s="1"/>
  <c r="I82" i="23"/>
  <c r="I81" i="23" s="1"/>
  <c r="H82" i="23"/>
  <c r="H81" i="23" s="1"/>
  <c r="G82" i="23"/>
  <c r="G81" i="23" s="1"/>
  <c r="F82" i="23"/>
  <c r="F81" i="23" s="1"/>
  <c r="E82" i="23"/>
  <c r="V81" i="23"/>
  <c r="V80" i="23"/>
  <c r="S80" i="23"/>
  <c r="S79" i="23" s="1"/>
  <c r="Q80" i="23"/>
  <c r="Q79" i="23" s="1"/>
  <c r="P80" i="23"/>
  <c r="P79" i="23" s="1"/>
  <c r="O80" i="23"/>
  <c r="O79" i="23" s="1"/>
  <c r="M80" i="23"/>
  <c r="M79" i="23" s="1"/>
  <c r="L80" i="23"/>
  <c r="L79" i="23" s="1"/>
  <c r="K80" i="23"/>
  <c r="K79" i="23" s="1"/>
  <c r="I80" i="23"/>
  <c r="I79" i="23" s="1"/>
  <c r="H80" i="23"/>
  <c r="H79" i="23" s="1"/>
  <c r="G80" i="23"/>
  <c r="G79" i="23" s="1"/>
  <c r="E80" i="23"/>
  <c r="E79" i="23" s="1"/>
  <c r="V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E76" i="23"/>
  <c r="E75" i="23" s="1"/>
  <c r="V75" i="23"/>
  <c r="R75" i="23"/>
  <c r="P75" i="23"/>
  <c r="N75" i="23"/>
  <c r="L75" i="23"/>
  <c r="J75" i="23"/>
  <c r="H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V73" i="23"/>
  <c r="R73" i="23"/>
  <c r="P73" i="23"/>
  <c r="N73" i="23"/>
  <c r="L73" i="23"/>
  <c r="J73" i="23"/>
  <c r="H73" i="23"/>
  <c r="F73" i="23"/>
  <c r="V72" i="23"/>
  <c r="S72" i="23"/>
  <c r="S71" i="23" s="1"/>
  <c r="Q72" i="23"/>
  <c r="Q71" i="23" s="1"/>
  <c r="P72" i="23"/>
  <c r="O72" i="23"/>
  <c r="O71" i="23" s="1"/>
  <c r="M72" i="23"/>
  <c r="M71" i="23" s="1"/>
  <c r="L72" i="23"/>
  <c r="K72" i="23"/>
  <c r="K71" i="23" s="1"/>
  <c r="I72" i="23"/>
  <c r="I71" i="23" s="1"/>
  <c r="H72" i="23"/>
  <c r="G72" i="23"/>
  <c r="G71" i="23" s="1"/>
  <c r="E72" i="23"/>
  <c r="E71" i="23" s="1"/>
  <c r="V71" i="23"/>
  <c r="P71" i="23"/>
  <c r="L71" i="23"/>
  <c r="H71" i="23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S40" i="23"/>
  <c r="R40" i="23"/>
  <c r="R31" i="23" s="1"/>
  <c r="Q40" i="23"/>
  <c r="P40" i="23"/>
  <c r="O40" i="23"/>
  <c r="N40" i="23"/>
  <c r="N31" i="23" s="1"/>
  <c r="M40" i="23"/>
  <c r="L40" i="23"/>
  <c r="K40" i="23"/>
  <c r="J40" i="23"/>
  <c r="J31" i="23" s="1"/>
  <c r="I40" i="23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Q31" i="23" s="1"/>
  <c r="P32" i="23"/>
  <c r="O32" i="23"/>
  <c r="N32" i="23"/>
  <c r="M32" i="23"/>
  <c r="L32" i="23"/>
  <c r="K32" i="23"/>
  <c r="J32" i="23"/>
  <c r="I32" i="23"/>
  <c r="I31" i="23" s="1"/>
  <c r="H32" i="23"/>
  <c r="G32" i="23"/>
  <c r="F32" i="23"/>
  <c r="E32" i="23"/>
  <c r="W32" i="23" s="1"/>
  <c r="V31" i="23"/>
  <c r="P31" i="23"/>
  <c r="M31" i="23"/>
  <c r="L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Q12" i="23"/>
  <c r="P12" i="23"/>
  <c r="O12" i="23"/>
  <c r="M12" i="23"/>
  <c r="L12" i="23"/>
  <c r="K12" i="23"/>
  <c r="I12" i="23"/>
  <c r="H12" i="23"/>
  <c r="G12" i="23"/>
  <c r="E12" i="23"/>
  <c r="V11" i="23"/>
  <c r="S11" i="23"/>
  <c r="Q11" i="23"/>
  <c r="P11" i="23"/>
  <c r="O11" i="23"/>
  <c r="M11" i="23"/>
  <c r="L11" i="23"/>
  <c r="K11" i="23"/>
  <c r="I11" i="23"/>
  <c r="H11" i="23"/>
  <c r="H10" i="23" s="1"/>
  <c r="H8" i="23" s="1"/>
  <c r="H4" i="23" s="1"/>
  <c r="G11" i="23"/>
  <c r="E11" i="23"/>
  <c r="V10" i="23"/>
  <c r="V8" i="23" s="1"/>
  <c r="V4" i="23" s="1"/>
  <c r="S10" i="23"/>
  <c r="Q10" i="23"/>
  <c r="P10" i="23"/>
  <c r="P8" i="23" s="1"/>
  <c r="P4" i="23" s="1"/>
  <c r="O10" i="23"/>
  <c r="M10" i="23"/>
  <c r="L10" i="23"/>
  <c r="L8" i="23" s="1"/>
  <c r="K10" i="23"/>
  <c r="I10" i="23"/>
  <c r="G10" i="23"/>
  <c r="E10" i="23"/>
  <c r="W9" i="23"/>
  <c r="S8" i="23"/>
  <c r="Q8" i="23"/>
  <c r="O8" i="23"/>
  <c r="M8" i="23"/>
  <c r="M4" i="23" s="1"/>
  <c r="K8" i="23"/>
  <c r="I8" i="23"/>
  <c r="G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G4" i="23" s="1"/>
  <c r="F5" i="23"/>
  <c r="E5" i="23"/>
  <c r="S4" i="23"/>
  <c r="O4" i="23"/>
  <c r="K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80" i="19" s="1"/>
  <c r="P79" i="19" s="1"/>
  <c r="O96" i="19"/>
  <c r="N96" i="19"/>
  <c r="M96" i="19"/>
  <c r="L96" i="19"/>
  <c r="L80" i="19" s="1"/>
  <c r="L79" i="19" s="1"/>
  <c r="K96" i="19"/>
  <c r="J96" i="19"/>
  <c r="I96" i="19"/>
  <c r="H96" i="19"/>
  <c r="H80" i="19" s="1"/>
  <c r="H79" i="19" s="1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M89" i="19"/>
  <c r="L89" i="19"/>
  <c r="K89" i="19"/>
  <c r="K85" i="19" s="1"/>
  <c r="J89" i="19"/>
  <c r="I89" i="19"/>
  <c r="H89" i="19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I85" i="19" s="1"/>
  <c r="H86" i="19"/>
  <c r="G86" i="19"/>
  <c r="F86" i="19"/>
  <c r="E86" i="19"/>
  <c r="Q86" i="19" s="1"/>
  <c r="P85" i="19"/>
  <c r="N85" i="19"/>
  <c r="M85" i="19"/>
  <c r="L85" i="19"/>
  <c r="J85" i="19"/>
  <c r="H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N82" i="19"/>
  <c r="N81" i="19" s="1"/>
  <c r="M82" i="19"/>
  <c r="L82" i="19"/>
  <c r="K82" i="19"/>
  <c r="J82" i="19"/>
  <c r="J81" i="19" s="1"/>
  <c r="I82" i="19"/>
  <c r="H82" i="19"/>
  <c r="G82" i="19"/>
  <c r="E82" i="19"/>
  <c r="E81" i="19" s="1"/>
  <c r="P81" i="19"/>
  <c r="O81" i="19"/>
  <c r="M81" i="19"/>
  <c r="L81" i="19"/>
  <c r="K81" i="19"/>
  <c r="I81" i="19"/>
  <c r="H81" i="19"/>
  <c r="G81" i="19"/>
  <c r="O80" i="19"/>
  <c r="N80" i="19"/>
  <c r="M80" i="19"/>
  <c r="K80" i="19"/>
  <c r="J80" i="19"/>
  <c r="I80" i="19"/>
  <c r="G80" i="19"/>
  <c r="F80" i="19"/>
  <c r="E80" i="19"/>
  <c r="O79" i="19"/>
  <c r="N79" i="19"/>
  <c r="M79" i="19"/>
  <c r="K79" i="19"/>
  <c r="J79" i="19"/>
  <c r="I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M71" i="19" s="1"/>
  <c r="M52" i="19" s="1"/>
  <c r="K72" i="19"/>
  <c r="J72" i="19"/>
  <c r="I72" i="19"/>
  <c r="G72" i="19"/>
  <c r="F72" i="19"/>
  <c r="E72" i="19"/>
  <c r="O71" i="19"/>
  <c r="N71" i="19"/>
  <c r="K71" i="19"/>
  <c r="J71" i="19"/>
  <c r="I71" i="19"/>
  <c r="G71" i="19"/>
  <c r="F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E53" i="19"/>
  <c r="O52" i="19"/>
  <c r="K52" i="19"/>
  <c r="G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N31" i="19"/>
  <c r="M31" i="19"/>
  <c r="J31" i="19"/>
  <c r="I31" i="19"/>
  <c r="F31" i="19"/>
  <c r="E31" i="19"/>
  <c r="P30" i="19"/>
  <c r="O30" i="19"/>
  <c r="N30" i="19"/>
  <c r="M30" i="19"/>
  <c r="L30" i="19"/>
  <c r="K30" i="19"/>
  <c r="J30" i="19"/>
  <c r="J4" i="19" s="1"/>
  <c r="I30" i="19"/>
  <c r="H30" i="19"/>
  <c r="G30" i="19"/>
  <c r="E30" i="19"/>
  <c r="O29" i="19"/>
  <c r="N29" i="19"/>
  <c r="M29" i="19"/>
  <c r="K29" i="19"/>
  <c r="J29" i="19"/>
  <c r="I29" i="19"/>
  <c r="G29" i="19"/>
  <c r="F29" i="19"/>
  <c r="E29" i="19"/>
  <c r="P28" i="19"/>
  <c r="O28" i="19"/>
  <c r="N28" i="19"/>
  <c r="M28" i="19"/>
  <c r="M27" i="19" s="1"/>
  <c r="L28" i="19"/>
  <c r="K28" i="19"/>
  <c r="J28" i="19"/>
  <c r="I28" i="19"/>
  <c r="I27" i="19" s="1"/>
  <c r="H28" i="19"/>
  <c r="G28" i="19"/>
  <c r="E28" i="19"/>
  <c r="P27" i="19"/>
  <c r="O27" i="19"/>
  <c r="N27" i="19"/>
  <c r="L27" i="19"/>
  <c r="K27" i="19"/>
  <c r="J27" i="19"/>
  <c r="H27" i="19"/>
  <c r="G27" i="19"/>
  <c r="E27" i="19"/>
  <c r="P26" i="19"/>
  <c r="O26" i="19"/>
  <c r="O25" i="19" s="1"/>
  <c r="N26" i="19"/>
  <c r="M26" i="19"/>
  <c r="L26" i="19"/>
  <c r="K26" i="19"/>
  <c r="K25" i="19" s="1"/>
  <c r="J26" i="19"/>
  <c r="I26" i="19"/>
  <c r="H26" i="19"/>
  <c r="G26" i="19"/>
  <c r="G25" i="19" s="1"/>
  <c r="E26" i="19"/>
  <c r="P25" i="19"/>
  <c r="N25" i="19"/>
  <c r="M25" i="19"/>
  <c r="L25" i="19"/>
  <c r="J25" i="19"/>
  <c r="I25" i="19"/>
  <c r="H25" i="19"/>
  <c r="E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N21" i="19"/>
  <c r="N20" i="19" s="1"/>
  <c r="M21" i="19"/>
  <c r="L21" i="19"/>
  <c r="K21" i="19"/>
  <c r="J21" i="19"/>
  <c r="J20" i="19" s="1"/>
  <c r="I21" i="19"/>
  <c r="H21" i="19"/>
  <c r="G21" i="19"/>
  <c r="E21" i="19"/>
  <c r="E20" i="19" s="1"/>
  <c r="P20" i="19"/>
  <c r="O20" i="19"/>
  <c r="M20" i="19"/>
  <c r="L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O12" i="19"/>
  <c r="N12" i="19"/>
  <c r="M12" i="19"/>
  <c r="K12" i="19"/>
  <c r="J12" i="19"/>
  <c r="I12" i="19"/>
  <c r="G12" i="19"/>
  <c r="F12" i="19"/>
  <c r="E12" i="19"/>
  <c r="O11" i="19"/>
  <c r="O10" i="19" s="1"/>
  <c r="O8" i="19" s="1"/>
  <c r="O4" i="19" s="1"/>
  <c r="O3" i="19" s="1"/>
  <c r="N11" i="19"/>
  <c r="M11" i="19"/>
  <c r="M10" i="19" s="1"/>
  <c r="M8" i="19" s="1"/>
  <c r="M4" i="19" s="1"/>
  <c r="M3" i="19" s="1"/>
  <c r="K11" i="19"/>
  <c r="J11" i="19"/>
  <c r="I11" i="19"/>
  <c r="G11" i="19"/>
  <c r="G10" i="19" s="1"/>
  <c r="G8" i="19" s="1"/>
  <c r="G4" i="19" s="1"/>
  <c r="G3" i="19" s="1"/>
  <c r="F11" i="19"/>
  <c r="E11" i="19"/>
  <c r="N10" i="19"/>
  <c r="K10" i="19"/>
  <c r="K8" i="19" s="1"/>
  <c r="K4" i="19" s="1"/>
  <c r="K3" i="19" s="1"/>
  <c r="J10" i="19"/>
  <c r="I10" i="19"/>
  <c r="F10" i="19"/>
  <c r="F9" i="19"/>
  <c r="Q9" i="19" s="1"/>
  <c r="N8" i="19"/>
  <c r="N4" i="19" s="1"/>
  <c r="J8" i="19"/>
  <c r="I8" i="19"/>
  <c r="I4" i="19" s="1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J3" i="19" l="1"/>
  <c r="I52" i="19"/>
  <c r="I3" i="19" s="1"/>
  <c r="F80" i="23"/>
  <c r="F79" i="23" s="1"/>
  <c r="F52" i="23" s="1"/>
  <c r="F12" i="23"/>
  <c r="F11" i="23"/>
  <c r="F10" i="23" s="1"/>
  <c r="F8" i="23" s="1"/>
  <c r="F72" i="23"/>
  <c r="F71" i="23" s="1"/>
  <c r="F29" i="23"/>
  <c r="J80" i="23"/>
  <c r="J79" i="23" s="1"/>
  <c r="J12" i="23"/>
  <c r="W12" i="23" s="1"/>
  <c r="J11" i="23"/>
  <c r="J72" i="23"/>
  <c r="J71" i="23" s="1"/>
  <c r="W71" i="23" s="1"/>
  <c r="J29" i="23"/>
  <c r="N80" i="23"/>
  <c r="N79" i="23" s="1"/>
  <c r="N12" i="23"/>
  <c r="N11" i="23"/>
  <c r="N10" i="23" s="1"/>
  <c r="N8" i="23" s="1"/>
  <c r="N4" i="23" s="1"/>
  <c r="N72" i="23"/>
  <c r="N71" i="23" s="1"/>
  <c r="N29" i="23"/>
  <c r="R80" i="23"/>
  <c r="R79" i="23" s="1"/>
  <c r="R12" i="23"/>
  <c r="R11" i="23"/>
  <c r="R72" i="23"/>
  <c r="R71" i="23" s="1"/>
  <c r="R29" i="23"/>
  <c r="E10" i="19"/>
  <c r="I4" i="23"/>
  <c r="Q4" i="23"/>
  <c r="L4" i="23"/>
  <c r="H52" i="23"/>
  <c r="H3" i="23" s="1"/>
  <c r="Q85" i="19"/>
  <c r="W74" i="23"/>
  <c r="W75" i="23"/>
  <c r="Q5" i="19"/>
  <c r="F8" i="19"/>
  <c r="J52" i="19"/>
  <c r="N52" i="19"/>
  <c r="N3" i="19" s="1"/>
  <c r="E71" i="19"/>
  <c r="H12" i="19"/>
  <c r="H11" i="19"/>
  <c r="Q11" i="19" s="1"/>
  <c r="H72" i="19"/>
  <c r="H71" i="19" s="1"/>
  <c r="H52" i="19" s="1"/>
  <c r="H29" i="19"/>
  <c r="Q29" i="19" s="1"/>
  <c r="L12" i="19"/>
  <c r="L11" i="19"/>
  <c r="L72" i="19"/>
  <c r="L71" i="19" s="1"/>
  <c r="L52" i="19" s="1"/>
  <c r="L29" i="19"/>
  <c r="P12" i="19"/>
  <c r="P11" i="19"/>
  <c r="P72" i="19"/>
  <c r="P71" i="19" s="1"/>
  <c r="P52" i="19" s="1"/>
  <c r="P29" i="19"/>
  <c r="E4" i="23"/>
  <c r="W29" i="23"/>
  <c r="W31" i="23"/>
  <c r="Q31" i="19"/>
  <c r="Q32" i="19"/>
  <c r="Q42" i="19"/>
  <c r="Q47" i="19"/>
  <c r="Q54" i="19"/>
  <c r="Q63" i="19"/>
  <c r="Q83" i="19"/>
  <c r="Q93" i="19"/>
  <c r="W40" i="23"/>
  <c r="W47" i="23"/>
  <c r="W96" i="23"/>
  <c r="W101" i="23"/>
  <c r="Q45" i="19"/>
  <c r="Q79" i="19"/>
  <c r="Q80" i="19"/>
  <c r="Q96" i="19"/>
  <c r="Q101" i="19"/>
  <c r="W11" i="23"/>
  <c r="W13" i="23"/>
  <c r="W14" i="23"/>
  <c r="W15" i="23"/>
  <c r="L52" i="23"/>
  <c r="P52" i="23"/>
  <c r="P3" i="23" s="1"/>
  <c r="V52" i="23"/>
  <c r="V3" i="23" s="1"/>
  <c r="W79" i="23"/>
  <c r="W82" i="23"/>
  <c r="W83" i="23"/>
  <c r="F89" i="23"/>
  <c r="F85" i="23" s="1"/>
  <c r="J89" i="23"/>
  <c r="J85" i="23" s="1"/>
  <c r="N89" i="23"/>
  <c r="N85" i="23" s="1"/>
  <c r="R89" i="23"/>
  <c r="R85" i="23" s="1"/>
  <c r="W93" i="23"/>
  <c r="Q12" i="19"/>
  <c r="Q13" i="19"/>
  <c r="Q14" i="19"/>
  <c r="Q15" i="19"/>
  <c r="F52" i="19"/>
  <c r="Q40" i="19"/>
  <c r="Q53" i="19"/>
  <c r="Q89" i="19"/>
  <c r="Q90" i="19"/>
  <c r="Q91" i="19"/>
  <c r="W5" i="23"/>
  <c r="W17" i="23"/>
  <c r="W45" i="23"/>
  <c r="W54" i="23"/>
  <c r="W86" i="23"/>
  <c r="J7" i="44"/>
  <c r="I8" i="44"/>
  <c r="J8" i="44" s="1"/>
  <c r="J33" i="44"/>
  <c r="I34" i="44"/>
  <c r="J34" i="44" s="1"/>
  <c r="J14" i="44"/>
  <c r="I15" i="44"/>
  <c r="J15" i="44" s="1"/>
  <c r="I28" i="44"/>
  <c r="J28" i="44" s="1"/>
  <c r="J27" i="44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Q3" i="23" s="1"/>
  <c r="J52" i="23"/>
  <c r="N52" i="23"/>
  <c r="R52" i="23"/>
  <c r="E73" i="23"/>
  <c r="W73" i="23" s="1"/>
  <c r="E81" i="23"/>
  <c r="W81" i="23" s="1"/>
  <c r="E89" i="23"/>
  <c r="E85" i="23" s="1"/>
  <c r="W85" i="23" s="1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Q26" i="19" l="1"/>
  <c r="W80" i="23"/>
  <c r="N3" i="23"/>
  <c r="L3" i="23"/>
  <c r="Q71" i="19"/>
  <c r="E52" i="19"/>
  <c r="Q52" i="19" s="1"/>
  <c r="R10" i="23"/>
  <c r="R8" i="23" s="1"/>
  <c r="R4" i="23" s="1"/>
  <c r="R3" i="23" s="1"/>
  <c r="E8" i="19"/>
  <c r="F22" i="19"/>
  <c r="Q22" i="19" s="1"/>
  <c r="W72" i="23"/>
  <c r="I9" i="44"/>
  <c r="J9" i="44" s="1"/>
  <c r="P10" i="19"/>
  <c r="P8" i="19" s="1"/>
  <c r="P4" i="19" s="1"/>
  <c r="P3" i="19" s="1"/>
  <c r="L10" i="19"/>
  <c r="L8" i="19" s="1"/>
  <c r="L4" i="19" s="1"/>
  <c r="L3" i="19" s="1"/>
  <c r="H10" i="19"/>
  <c r="H8" i="19" s="1"/>
  <c r="H4" i="19" s="1"/>
  <c r="H3" i="19" s="1"/>
  <c r="J10" i="23"/>
  <c r="J8" i="23" s="1"/>
  <c r="Q72" i="19"/>
  <c r="W89" i="23"/>
  <c r="I35" i="44"/>
  <c r="J35" i="44" s="1"/>
  <c r="F4" i="23"/>
  <c r="F3" i="23" s="1"/>
  <c r="I29" i="44"/>
  <c r="J29" i="44" s="1"/>
  <c r="I30" i="44"/>
  <c r="J30" i="44" s="1"/>
  <c r="I16" i="44"/>
  <c r="I37" i="44"/>
  <c r="J37" i="44" s="1"/>
  <c r="E52" i="23"/>
  <c r="W53" i="23"/>
  <c r="F4" i="19"/>
  <c r="Q28" i="19"/>
  <c r="Q23" i="19"/>
  <c r="Q21" i="19"/>
  <c r="Q20" i="19"/>
  <c r="J4" i="23" l="1"/>
  <c r="J3" i="23" s="1"/>
  <c r="W8" i="23"/>
  <c r="W4" i="23"/>
  <c r="W10" i="23"/>
  <c r="Q8" i="19"/>
  <c r="E4" i="19"/>
  <c r="E3" i="19" s="1"/>
  <c r="Q10" i="19"/>
  <c r="I11" i="44"/>
  <c r="J16" i="44"/>
  <c r="I17" i="44"/>
  <c r="J17" i="44" s="1"/>
  <c r="J11" i="44"/>
  <c r="W52" i="23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K85" i="24" s="1"/>
  <c r="G89" i="24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G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E82" i="24"/>
  <c r="L81" i="24"/>
  <c r="K81" i="24"/>
  <c r="J81" i="24"/>
  <c r="H81" i="24"/>
  <c r="F81" i="24"/>
  <c r="L80" i="24"/>
  <c r="K80" i="24"/>
  <c r="K79" i="24" s="1"/>
  <c r="J80" i="24"/>
  <c r="H80" i="24"/>
  <c r="G80" i="24"/>
  <c r="G79" i="24" s="1"/>
  <c r="F80" i="24"/>
  <c r="L79" i="24"/>
  <c r="J79" i="24"/>
  <c r="H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E76" i="24"/>
  <c r="E75" i="24" s="1"/>
  <c r="L75" i="24"/>
  <c r="I75" i="24"/>
  <c r="F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K72" i="24"/>
  <c r="K71" i="24" s="1"/>
  <c r="J72" i="24"/>
  <c r="J71" i="24" s="1"/>
  <c r="H72" i="24"/>
  <c r="H71" i="24" s="1"/>
  <c r="G72" i="24"/>
  <c r="G71" i="24" s="1"/>
  <c r="F72" i="24"/>
  <c r="L71" i="24"/>
  <c r="F71" i="24"/>
  <c r="M70" i="24"/>
  <c r="H69" i="24"/>
  <c r="G69" i="24"/>
  <c r="E69" i="24"/>
  <c r="H68" i="24"/>
  <c r="G68" i="24"/>
  <c r="E68" i="24"/>
  <c r="M68" i="24" s="1"/>
  <c r="H67" i="24"/>
  <c r="M67" i="24" s="1"/>
  <c r="G67" i="24"/>
  <c r="M66" i="24"/>
  <c r="H66" i="24"/>
  <c r="G66" i="24"/>
  <c r="E66" i="24"/>
  <c r="M65" i="24"/>
  <c r="H65" i="24"/>
  <c r="G65" i="24"/>
  <c r="E65" i="24"/>
  <c r="M64" i="24"/>
  <c r="H64" i="24"/>
  <c r="G64" i="24"/>
  <c r="E64" i="24"/>
  <c r="M63" i="24"/>
  <c r="G63" i="24"/>
  <c r="E63" i="24"/>
  <c r="M62" i="24"/>
  <c r="M61" i="24"/>
  <c r="H61" i="24"/>
  <c r="G61" i="24"/>
  <c r="E61" i="24"/>
  <c r="M60" i="24"/>
  <c r="H60" i="24"/>
  <c r="G60" i="24"/>
  <c r="E60" i="24"/>
  <c r="M59" i="24"/>
  <c r="H59" i="24"/>
  <c r="G59" i="24"/>
  <c r="E59" i="24"/>
  <c r="M58" i="24"/>
  <c r="H58" i="24"/>
  <c r="G58" i="24"/>
  <c r="E58" i="24"/>
  <c r="M57" i="24"/>
  <c r="H57" i="24"/>
  <c r="G57" i="24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F52" i="24" s="1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6" i="24"/>
  <c r="G46" i="24"/>
  <c r="E46" i="24"/>
  <c r="L45" i="24"/>
  <c r="K45" i="24"/>
  <c r="K31" i="24" s="1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2" i="24" s="1"/>
  <c r="M41" i="24"/>
  <c r="L40" i="24"/>
  <c r="L31" i="24" s="1"/>
  <c r="K40" i="24"/>
  <c r="J40" i="24"/>
  <c r="J31" i="24" s="1"/>
  <c r="I40" i="24"/>
  <c r="H40" i="24"/>
  <c r="G40" i="24"/>
  <c r="F40" i="24"/>
  <c r="F31" i="24" s="1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G31" i="24" s="1"/>
  <c r="F32" i="24"/>
  <c r="E32" i="24"/>
  <c r="M32" i="24" s="1"/>
  <c r="H31" i="24"/>
  <c r="L30" i="24"/>
  <c r="K30" i="24"/>
  <c r="J30" i="24"/>
  <c r="I30" i="24"/>
  <c r="H30" i="24"/>
  <c r="G30" i="24"/>
  <c r="F30" i="24"/>
  <c r="E30" i="24"/>
  <c r="L29" i="24"/>
  <c r="K29" i="24"/>
  <c r="J29" i="24"/>
  <c r="H29" i="24"/>
  <c r="G29" i="24"/>
  <c r="F29" i="24"/>
  <c r="L28" i="24"/>
  <c r="K28" i="24"/>
  <c r="J28" i="24"/>
  <c r="I28" i="24"/>
  <c r="I27" i="24" s="1"/>
  <c r="H28" i="24"/>
  <c r="G28" i="24"/>
  <c r="G27" i="24" s="1"/>
  <c r="F28" i="24"/>
  <c r="E28" i="24"/>
  <c r="L27" i="24"/>
  <c r="K27" i="24"/>
  <c r="J27" i="24"/>
  <c r="H27" i="24"/>
  <c r="F27" i="24"/>
  <c r="F4" i="24" s="1"/>
  <c r="F3" i="24" s="1"/>
  <c r="L26" i="24"/>
  <c r="K26" i="24"/>
  <c r="J26" i="24"/>
  <c r="I26" i="24"/>
  <c r="H26" i="24"/>
  <c r="G26" i="24"/>
  <c r="F26" i="24"/>
  <c r="E26" i="24"/>
  <c r="M26" i="24" s="1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H12" i="24"/>
  <c r="G12" i="24"/>
  <c r="F12" i="24"/>
  <c r="L11" i="24"/>
  <c r="K11" i="24"/>
  <c r="J11" i="24"/>
  <c r="H11" i="24"/>
  <c r="G11" i="24"/>
  <c r="F11" i="24"/>
  <c r="L10" i="24"/>
  <c r="K10" i="24"/>
  <c r="J10" i="24"/>
  <c r="H10" i="24"/>
  <c r="G10" i="24"/>
  <c r="F10" i="24"/>
  <c r="E9" i="24"/>
  <c r="M9" i="24" s="1"/>
  <c r="L8" i="24"/>
  <c r="K8" i="24"/>
  <c r="J8" i="24"/>
  <c r="H8" i="24"/>
  <c r="G8" i="24"/>
  <c r="F8" i="24"/>
  <c r="H7" i="24"/>
  <c r="G7" i="24"/>
  <c r="G5" i="24" s="1"/>
  <c r="E7" i="24"/>
  <c r="H6" i="24"/>
  <c r="E6" i="24"/>
  <c r="M6" i="24" s="1"/>
  <c r="L5" i="24"/>
  <c r="K5" i="24"/>
  <c r="J5" i="24"/>
  <c r="I5" i="24"/>
  <c r="H5" i="24"/>
  <c r="F5" i="24"/>
  <c r="L4" i="24"/>
  <c r="J4" i="24"/>
  <c r="H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G89" i="22" s="1"/>
  <c r="F90" i="22"/>
  <c r="E90" i="22"/>
  <c r="J90" i="22" s="1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H79" i="22" s="1"/>
  <c r="F80" i="22"/>
  <c r="F79" i="22" s="1"/>
  <c r="E80" i="22"/>
  <c r="E79" i="22" s="1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E76" i="22"/>
  <c r="J76" i="22" s="1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F31" i="22" s="1"/>
  <c r="E45" i="22"/>
  <c r="J44" i="22"/>
  <c r="J43" i="22"/>
  <c r="I42" i="22"/>
  <c r="H42" i="22"/>
  <c r="G42" i="22"/>
  <c r="F42" i="22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G31" i="22" s="1"/>
  <c r="F32" i="22"/>
  <c r="E32" i="22"/>
  <c r="H31" i="22"/>
  <c r="I30" i="22"/>
  <c r="H30" i="22"/>
  <c r="G30" i="22"/>
  <c r="F30" i="22"/>
  <c r="E30" i="22"/>
  <c r="J30" i="22" s="1"/>
  <c r="I29" i="22"/>
  <c r="H29" i="22"/>
  <c r="F29" i="22"/>
  <c r="E29" i="22"/>
  <c r="I28" i="22"/>
  <c r="I27" i="22" s="1"/>
  <c r="H28" i="22"/>
  <c r="G28" i="22"/>
  <c r="G27" i="22" s="1"/>
  <c r="F28" i="22"/>
  <c r="E28" i="22"/>
  <c r="E27" i="22" s="1"/>
  <c r="J27" i="22" s="1"/>
  <c r="H27" i="22"/>
  <c r="F27" i="22"/>
  <c r="I26" i="22"/>
  <c r="I25" i="22" s="1"/>
  <c r="H26" i="22"/>
  <c r="G26" i="22"/>
  <c r="G25" i="22" s="1"/>
  <c r="F26" i="22"/>
  <c r="E26" i="22"/>
  <c r="H25" i="22"/>
  <c r="F25" i="22"/>
  <c r="I24" i="22"/>
  <c r="H24" i="22"/>
  <c r="G24" i="22"/>
  <c r="G22" i="22" s="1"/>
  <c r="F24" i="22"/>
  <c r="E24" i="22"/>
  <c r="I23" i="22"/>
  <c r="H23" i="22"/>
  <c r="H22" i="22" s="1"/>
  <c r="G23" i="22"/>
  <c r="F23" i="22"/>
  <c r="F22" i="22" s="1"/>
  <c r="E23" i="22"/>
  <c r="I22" i="22"/>
  <c r="E22" i="22"/>
  <c r="I21" i="22"/>
  <c r="H21" i="22"/>
  <c r="H20" i="22" s="1"/>
  <c r="G21" i="22"/>
  <c r="F21" i="22"/>
  <c r="E21" i="22"/>
  <c r="I20" i="22"/>
  <c r="G20" i="22"/>
  <c r="E20" i="22"/>
  <c r="J19" i="22"/>
  <c r="I18" i="22"/>
  <c r="H18" i="22"/>
  <c r="G18" i="22"/>
  <c r="F18" i="22"/>
  <c r="E18" i="22"/>
  <c r="J18" i="22" s="1"/>
  <c r="J17" i="22"/>
  <c r="J16" i="22"/>
  <c r="I15" i="22"/>
  <c r="H15" i="22"/>
  <c r="H13" i="22" s="1"/>
  <c r="G15" i="22"/>
  <c r="F15" i="22"/>
  <c r="E15" i="22"/>
  <c r="I14" i="22"/>
  <c r="I13" i="22" s="1"/>
  <c r="H14" i="22"/>
  <c r="G14" i="22"/>
  <c r="F14" i="22"/>
  <c r="E14" i="22"/>
  <c r="G13" i="22"/>
  <c r="F13" i="22"/>
  <c r="I12" i="22"/>
  <c r="H12" i="22"/>
  <c r="G12" i="22"/>
  <c r="F12" i="22"/>
  <c r="E12" i="22"/>
  <c r="I11" i="22"/>
  <c r="H11" i="22"/>
  <c r="H10" i="22" s="1"/>
  <c r="H8" i="22" s="1"/>
  <c r="H4" i="22" s="1"/>
  <c r="F11" i="22"/>
  <c r="E11" i="22"/>
  <c r="I10" i="22"/>
  <c r="I8" i="22" s="1"/>
  <c r="F10" i="22"/>
  <c r="E10" i="22"/>
  <c r="J9" i="22"/>
  <c r="F8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R90" i="20"/>
  <c r="Q90" i="20"/>
  <c r="Q89" i="20" s="1"/>
  <c r="Q85" i="20" s="1"/>
  <c r="P90" i="20"/>
  <c r="O90" i="20"/>
  <c r="N90" i="20"/>
  <c r="M90" i="20"/>
  <c r="M89" i="20" s="1"/>
  <c r="M85" i="20" s="1"/>
  <c r="L90" i="20"/>
  <c r="K90" i="20"/>
  <c r="J90" i="20"/>
  <c r="I90" i="20"/>
  <c r="I89" i="20" s="1"/>
  <c r="I85" i="20" s="1"/>
  <c r="H90" i="20"/>
  <c r="G90" i="20"/>
  <c r="F90" i="20"/>
  <c r="E90" i="20"/>
  <c r="V90" i="20" s="1"/>
  <c r="S89" i="20"/>
  <c r="R89" i="20"/>
  <c r="O89" i="20"/>
  <c r="N89" i="20"/>
  <c r="K89" i="20"/>
  <c r="J89" i="20"/>
  <c r="G89" i="20"/>
  <c r="F89" i="20"/>
  <c r="V88" i="20"/>
  <c r="V87" i="20"/>
  <c r="U86" i="20"/>
  <c r="T86" i="20"/>
  <c r="S86" i="20"/>
  <c r="S85" i="20" s="1"/>
  <c r="R86" i="20"/>
  <c r="R85" i="20" s="1"/>
  <c r="Q86" i="20"/>
  <c r="P86" i="20"/>
  <c r="O86" i="20"/>
  <c r="O85" i="20" s="1"/>
  <c r="N86" i="20"/>
  <c r="M86" i="20"/>
  <c r="L86" i="20"/>
  <c r="K86" i="20"/>
  <c r="K85" i="20" s="1"/>
  <c r="J86" i="20"/>
  <c r="J85" i="20" s="1"/>
  <c r="I86" i="20"/>
  <c r="H86" i="20"/>
  <c r="G86" i="20"/>
  <c r="G85" i="20" s="1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H82" i="20"/>
  <c r="H81" i="20" s="1"/>
  <c r="T81" i="20"/>
  <c r="P81" i="20"/>
  <c r="U80" i="20"/>
  <c r="U79" i="20" s="1"/>
  <c r="T80" i="20"/>
  <c r="R80" i="20"/>
  <c r="R79" i="20" s="1"/>
  <c r="Q80" i="20"/>
  <c r="Q79" i="20" s="1"/>
  <c r="P80" i="20"/>
  <c r="N80" i="20"/>
  <c r="N79" i="20" s="1"/>
  <c r="M80" i="20"/>
  <c r="M79" i="20" s="1"/>
  <c r="L80" i="20"/>
  <c r="J80" i="20"/>
  <c r="J79" i="20" s="1"/>
  <c r="I80" i="20"/>
  <c r="I79" i="20" s="1"/>
  <c r="H80" i="20"/>
  <c r="F80" i="20"/>
  <c r="E80" i="20"/>
  <c r="E79" i="20" s="1"/>
  <c r="T79" i="20"/>
  <c r="P79" i="20"/>
  <c r="L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F76" i="20"/>
  <c r="E76" i="20"/>
  <c r="S75" i="20"/>
  <c r="R75" i="20"/>
  <c r="O75" i="20"/>
  <c r="N75" i="20"/>
  <c r="K75" i="20"/>
  <c r="J75" i="20"/>
  <c r="G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T72" i="20"/>
  <c r="T71" i="20" s="1"/>
  <c r="R72" i="20"/>
  <c r="R71" i="20" s="1"/>
  <c r="Q72" i="20"/>
  <c r="Q71" i="20" s="1"/>
  <c r="P72" i="20"/>
  <c r="P71" i="20" s="1"/>
  <c r="N72" i="20"/>
  <c r="N71" i="20" s="1"/>
  <c r="M72" i="20"/>
  <c r="M71" i="20" s="1"/>
  <c r="L72" i="20"/>
  <c r="L71" i="20" s="1"/>
  <c r="J72" i="20"/>
  <c r="J71" i="20" s="1"/>
  <c r="I72" i="20"/>
  <c r="I71" i="20" s="1"/>
  <c r="H72" i="20"/>
  <c r="H71" i="20" s="1"/>
  <c r="F72" i="20"/>
  <c r="F71" i="20" s="1"/>
  <c r="E72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M52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Q46" i="20"/>
  <c r="Q45" i="20" s="1"/>
  <c r="P46" i="20"/>
  <c r="P45" i="20" s="1"/>
  <c r="O46" i="20"/>
  <c r="N46" i="20"/>
  <c r="M46" i="20"/>
  <c r="M45" i="20" s="1"/>
  <c r="L46" i="20"/>
  <c r="L45" i="20" s="1"/>
  <c r="L31" i="20" s="1"/>
  <c r="K46" i="20"/>
  <c r="J46" i="20"/>
  <c r="I46" i="20"/>
  <c r="I45" i="20" s="1"/>
  <c r="G46" i="20"/>
  <c r="G45" i="20" s="1"/>
  <c r="F46" i="20"/>
  <c r="E46" i="20"/>
  <c r="S45" i="20"/>
  <c r="R45" i="20"/>
  <c r="O45" i="20"/>
  <c r="N45" i="20"/>
  <c r="N31" i="20" s="1"/>
  <c r="K45" i="20"/>
  <c r="J45" i="20"/>
  <c r="H45" i="20"/>
  <c r="H31" i="20" s="1"/>
  <c r="F45" i="20"/>
  <c r="E45" i="20"/>
  <c r="V44" i="20"/>
  <c r="V43" i="20"/>
  <c r="U42" i="20"/>
  <c r="T42" i="20"/>
  <c r="S42" i="20"/>
  <c r="R42" i="20"/>
  <c r="Q42" i="20"/>
  <c r="P42" i="20"/>
  <c r="O42" i="20"/>
  <c r="O31" i="20" s="1"/>
  <c r="N42" i="20"/>
  <c r="M42" i="20"/>
  <c r="L42" i="20"/>
  <c r="K42" i="20"/>
  <c r="J42" i="20"/>
  <c r="I42" i="20"/>
  <c r="H42" i="20"/>
  <c r="G42" i="20"/>
  <c r="G31" i="20" s="1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R31" i="20"/>
  <c r="P31" i="20"/>
  <c r="K31" i="20"/>
  <c r="J31" i="20"/>
  <c r="F31" i="20"/>
  <c r="T30" i="20"/>
  <c r="P30" i="20"/>
  <c r="H30" i="20"/>
  <c r="U29" i="20"/>
  <c r="T29" i="20"/>
  <c r="R29" i="20"/>
  <c r="Q29" i="20"/>
  <c r="P29" i="20"/>
  <c r="N29" i="20"/>
  <c r="M29" i="20"/>
  <c r="L29" i="20"/>
  <c r="J29" i="20"/>
  <c r="I29" i="20"/>
  <c r="H29" i="20"/>
  <c r="F29" i="20"/>
  <c r="E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P24" i="20"/>
  <c r="H24" i="20"/>
  <c r="H22" i="20" s="1"/>
  <c r="T23" i="20"/>
  <c r="P23" i="20"/>
  <c r="H23" i="20"/>
  <c r="T22" i="20"/>
  <c r="P22" i="20"/>
  <c r="T21" i="20"/>
  <c r="P21" i="20"/>
  <c r="P20" i="20" s="1"/>
  <c r="H21" i="20"/>
  <c r="T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S16" i="20"/>
  <c r="S23" i="20" s="1"/>
  <c r="R16" i="20"/>
  <c r="R82" i="20" s="1"/>
  <c r="R81" i="20" s="1"/>
  <c r="Q16" i="20"/>
  <c r="Q82" i="20" s="1"/>
  <c r="Q81" i="20" s="1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G23" i="20" s="1"/>
  <c r="F16" i="20"/>
  <c r="E16" i="20"/>
  <c r="E82" i="20" s="1"/>
  <c r="T15" i="20"/>
  <c r="S15" i="20"/>
  <c r="S13" i="20" s="1"/>
  <c r="R15" i="20"/>
  <c r="Q15" i="20"/>
  <c r="P15" i="20"/>
  <c r="O15" i="20"/>
  <c r="N15" i="20"/>
  <c r="M15" i="20"/>
  <c r="L15" i="20"/>
  <c r="K15" i="20"/>
  <c r="J15" i="20"/>
  <c r="I15" i="20"/>
  <c r="H15" i="20"/>
  <c r="G15" i="20"/>
  <c r="G13" i="20" s="1"/>
  <c r="E15" i="20"/>
  <c r="T14" i="20"/>
  <c r="T13" i="20" s="1"/>
  <c r="S14" i="20"/>
  <c r="R14" i="20"/>
  <c r="Q14" i="20"/>
  <c r="P14" i="20"/>
  <c r="P13" i="20" s="1"/>
  <c r="N14" i="20"/>
  <c r="M14" i="20"/>
  <c r="L14" i="20"/>
  <c r="L13" i="20" s="1"/>
  <c r="J14" i="20"/>
  <c r="I14" i="20"/>
  <c r="H14" i="20"/>
  <c r="H13" i="20" s="1"/>
  <c r="G14" i="20"/>
  <c r="E14" i="20"/>
  <c r="R13" i="20"/>
  <c r="Q13" i="20"/>
  <c r="N13" i="20"/>
  <c r="M13" i="20"/>
  <c r="J13" i="20"/>
  <c r="I13" i="20"/>
  <c r="E13" i="20"/>
  <c r="U12" i="20"/>
  <c r="T12" i="20"/>
  <c r="R12" i="20"/>
  <c r="R10" i="20" s="1"/>
  <c r="R8" i="20" s="1"/>
  <c r="Q12" i="20"/>
  <c r="P12" i="20"/>
  <c r="N12" i="20"/>
  <c r="N10" i="20" s="1"/>
  <c r="N8" i="20" s="1"/>
  <c r="M12" i="20"/>
  <c r="L12" i="20"/>
  <c r="J12" i="20"/>
  <c r="J10" i="20" s="1"/>
  <c r="J8" i="20" s="1"/>
  <c r="I12" i="20"/>
  <c r="H12" i="20"/>
  <c r="F12" i="20"/>
  <c r="F10" i="20" s="1"/>
  <c r="F8" i="20" s="1"/>
  <c r="E12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U10" i="20"/>
  <c r="T10" i="20"/>
  <c r="Q10" i="20"/>
  <c r="P10" i="20"/>
  <c r="M10" i="20"/>
  <c r="L10" i="20"/>
  <c r="I10" i="20"/>
  <c r="H10" i="20"/>
  <c r="H8" i="20" s="1"/>
  <c r="E10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F9" i="20"/>
  <c r="E9" i="20"/>
  <c r="U8" i="20"/>
  <c r="Q8" i="20"/>
  <c r="M8" i="20"/>
  <c r="I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E6" i="20"/>
  <c r="T5" i="20"/>
  <c r="S5" i="20"/>
  <c r="P5" i="20"/>
  <c r="O5" i="20"/>
  <c r="L5" i="20"/>
  <c r="K5" i="20"/>
  <c r="H5" i="20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S11" i="25" s="1"/>
  <c r="R96" i="25"/>
  <c r="Q96" i="25"/>
  <c r="P96" i="25"/>
  <c r="O96" i="25"/>
  <c r="O11" i="25" s="1"/>
  <c r="N96" i="25"/>
  <c r="M96" i="25"/>
  <c r="L96" i="25"/>
  <c r="K96" i="25"/>
  <c r="K11" i="25" s="1"/>
  <c r="J96" i="25"/>
  <c r="I96" i="25"/>
  <c r="H96" i="25"/>
  <c r="G96" i="25"/>
  <c r="G1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Q90" i="25"/>
  <c r="P90" i="25"/>
  <c r="P89" i="25" s="1"/>
  <c r="O90" i="25"/>
  <c r="N90" i="25"/>
  <c r="N89" i="25" s="1"/>
  <c r="M90" i="25"/>
  <c r="L90" i="25"/>
  <c r="L89" i="25" s="1"/>
  <c r="K90" i="25"/>
  <c r="J90" i="25"/>
  <c r="J89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S89" i="25"/>
  <c r="Q89" i="25"/>
  <c r="O89" i="25"/>
  <c r="M89" i="25"/>
  <c r="K89" i="25"/>
  <c r="I89" i="25"/>
  <c r="G89" i="25"/>
  <c r="E89" i="25"/>
  <c r="W88" i="25"/>
  <c r="W87" i="25"/>
  <c r="V86" i="25"/>
  <c r="S86" i="25"/>
  <c r="S85" i="25" s="1"/>
  <c r="R86" i="25"/>
  <c r="Q86" i="25"/>
  <c r="P86" i="25"/>
  <c r="O86" i="25"/>
  <c r="O85" i="25" s="1"/>
  <c r="N86" i="25"/>
  <c r="M86" i="25"/>
  <c r="M85" i="25" s="1"/>
  <c r="L86" i="25"/>
  <c r="K86" i="25"/>
  <c r="K85" i="25" s="1"/>
  <c r="J86" i="25"/>
  <c r="I86" i="25"/>
  <c r="H86" i="25"/>
  <c r="G86" i="25"/>
  <c r="G85" i="25" s="1"/>
  <c r="F86" i="25"/>
  <c r="E86" i="25"/>
  <c r="W86" i="25" s="1"/>
  <c r="Q85" i="25"/>
  <c r="I85" i="25"/>
  <c r="E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I79" i="25" s="1"/>
  <c r="H80" i="25"/>
  <c r="H79" i="25" s="1"/>
  <c r="G80" i="25"/>
  <c r="F80" i="25"/>
  <c r="F79" i="25" s="1"/>
  <c r="E80" i="25"/>
  <c r="S79" i="25"/>
  <c r="O79" i="25"/>
  <c r="K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U75" i="25" s="1"/>
  <c r="T76" i="25"/>
  <c r="T75" i="25" s="1"/>
  <c r="S76" i="25"/>
  <c r="S75" i="25" s="1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K75" i="25" s="1"/>
  <c r="J76" i="25"/>
  <c r="J75" i="25" s="1"/>
  <c r="I76" i="25"/>
  <c r="I75" i="25" s="1"/>
  <c r="H76" i="25"/>
  <c r="H75" i="25" s="1"/>
  <c r="G76" i="25"/>
  <c r="G75" i="25" s="1"/>
  <c r="F76" i="25"/>
  <c r="F75" i="25" s="1"/>
  <c r="E76" i="25"/>
  <c r="O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F74" i="25"/>
  <c r="W74" i="25" s="1"/>
  <c r="E74" i="25"/>
  <c r="U73" i="25"/>
  <c r="S73" i="25"/>
  <c r="Q73" i="25"/>
  <c r="O73" i="25"/>
  <c r="M73" i="25"/>
  <c r="K73" i="25"/>
  <c r="I73" i="25"/>
  <c r="G73" i="25"/>
  <c r="E73" i="25"/>
  <c r="V72" i="25"/>
  <c r="V71" i="25" s="1"/>
  <c r="U72" i="25"/>
  <c r="U71" i="25" s="1"/>
  <c r="T72" i="25"/>
  <c r="T71" i="25" s="1"/>
  <c r="S72" i="25"/>
  <c r="R72" i="25"/>
  <c r="R71" i="25" s="1"/>
  <c r="Q72" i="25"/>
  <c r="Q71" i="25" s="1"/>
  <c r="P72" i="25"/>
  <c r="P71" i="25" s="1"/>
  <c r="O72" i="25"/>
  <c r="N72" i="25"/>
  <c r="N71" i="25" s="1"/>
  <c r="M72" i="25"/>
  <c r="M71" i="25" s="1"/>
  <c r="L72" i="25"/>
  <c r="L71" i="25" s="1"/>
  <c r="K72" i="25"/>
  <c r="J72" i="25"/>
  <c r="J71" i="25" s="1"/>
  <c r="I72" i="25"/>
  <c r="I71" i="25" s="1"/>
  <c r="H72" i="25"/>
  <c r="H71" i="25" s="1"/>
  <c r="G72" i="25"/>
  <c r="F72" i="25"/>
  <c r="F71" i="25" s="1"/>
  <c r="E72" i="25"/>
  <c r="S71" i="25"/>
  <c r="O71" i="25"/>
  <c r="K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Q52" i="25" s="1"/>
  <c r="P53" i="25"/>
  <c r="O53" i="25"/>
  <c r="O52" i="25" s="1"/>
  <c r="N53" i="25"/>
  <c r="M53" i="25"/>
  <c r="L53" i="25"/>
  <c r="K53" i="25"/>
  <c r="J53" i="25"/>
  <c r="I53" i="25"/>
  <c r="H53" i="25"/>
  <c r="G53" i="25"/>
  <c r="F53" i="25"/>
  <c r="E53" i="25"/>
  <c r="I52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S31" i="25" s="1"/>
  <c r="R45" i="25"/>
  <c r="Q45" i="25"/>
  <c r="P45" i="25"/>
  <c r="O45" i="25"/>
  <c r="N45" i="25"/>
  <c r="M45" i="25"/>
  <c r="L45" i="25"/>
  <c r="K45" i="25"/>
  <c r="K31" i="25" s="1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V31" i="25" s="1"/>
  <c r="S40" i="25"/>
  <c r="R40" i="25"/>
  <c r="R31" i="25" s="1"/>
  <c r="Q40" i="25"/>
  <c r="P40" i="25"/>
  <c r="O40" i="25"/>
  <c r="N40" i="25"/>
  <c r="N31" i="25" s="1"/>
  <c r="M40" i="25"/>
  <c r="L40" i="25"/>
  <c r="K40" i="25"/>
  <c r="J40" i="25"/>
  <c r="J31" i="25" s="1"/>
  <c r="I40" i="25"/>
  <c r="H40" i="25"/>
  <c r="G40" i="25"/>
  <c r="F40" i="25"/>
  <c r="F31" i="25" s="1"/>
  <c r="E40" i="25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W32" i="25" s="1"/>
  <c r="U31" i="25"/>
  <c r="Q31" i="25"/>
  <c r="O31" i="25"/>
  <c r="M31" i="25"/>
  <c r="I31" i="25"/>
  <c r="G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T27" i="25" s="1"/>
  <c r="S28" i="25"/>
  <c r="S27" i="25" s="1"/>
  <c r="R28" i="25"/>
  <c r="Q28" i="25"/>
  <c r="Q27" i="25" s="1"/>
  <c r="P28" i="25"/>
  <c r="P27" i="25" s="1"/>
  <c r="O28" i="25"/>
  <c r="N28" i="25"/>
  <c r="M28" i="25"/>
  <c r="L28" i="25"/>
  <c r="L27" i="25" s="1"/>
  <c r="K28" i="25"/>
  <c r="K27" i="25" s="1"/>
  <c r="J28" i="25"/>
  <c r="I28" i="25"/>
  <c r="I27" i="25" s="1"/>
  <c r="H28" i="25"/>
  <c r="H27" i="25" s="1"/>
  <c r="G28" i="25"/>
  <c r="G27" i="25" s="1"/>
  <c r="F28" i="25"/>
  <c r="E28" i="25"/>
  <c r="V27" i="25"/>
  <c r="U27" i="25"/>
  <c r="R27" i="25"/>
  <c r="O27" i="25"/>
  <c r="N27" i="25"/>
  <c r="M27" i="25"/>
  <c r="J27" i="25"/>
  <c r="F27" i="25"/>
  <c r="E27" i="25"/>
  <c r="V26" i="25"/>
  <c r="U26" i="25"/>
  <c r="T26" i="25"/>
  <c r="T25" i="25" s="1"/>
  <c r="S26" i="25"/>
  <c r="S25" i="25" s="1"/>
  <c r="R26" i="25"/>
  <c r="Q26" i="25"/>
  <c r="Q25" i="25" s="1"/>
  <c r="P26" i="25"/>
  <c r="P25" i="25" s="1"/>
  <c r="O26" i="25"/>
  <c r="N26" i="25"/>
  <c r="M26" i="25"/>
  <c r="L26" i="25"/>
  <c r="L25" i="25" s="1"/>
  <c r="K26" i="25"/>
  <c r="K25" i="25" s="1"/>
  <c r="J26" i="25"/>
  <c r="I26" i="25"/>
  <c r="I25" i="25" s="1"/>
  <c r="H26" i="25"/>
  <c r="H25" i="25" s="1"/>
  <c r="G26" i="25"/>
  <c r="G25" i="25" s="1"/>
  <c r="F26" i="25"/>
  <c r="E26" i="25"/>
  <c r="V25" i="25"/>
  <c r="U25" i="25"/>
  <c r="R25" i="25"/>
  <c r="O25" i="25"/>
  <c r="N25" i="25"/>
  <c r="M25" i="25"/>
  <c r="J25" i="25"/>
  <c r="F25" i="25"/>
  <c r="E25" i="25"/>
  <c r="V24" i="25"/>
  <c r="U24" i="25"/>
  <c r="T24" i="25"/>
  <c r="S24" i="25"/>
  <c r="R24" i="25"/>
  <c r="Q24" i="25"/>
  <c r="P24" i="25"/>
  <c r="O24" i="25"/>
  <c r="O22" i="25" s="1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U22" i="25" s="1"/>
  <c r="U4" i="25" s="1"/>
  <c r="U3" i="25" s="1"/>
  <c r="T23" i="25"/>
  <c r="S23" i="25"/>
  <c r="S22" i="25" s="1"/>
  <c r="R23" i="25"/>
  <c r="R22" i="25" s="1"/>
  <c r="Q23" i="25"/>
  <c r="P23" i="25"/>
  <c r="O23" i="25"/>
  <c r="N23" i="25"/>
  <c r="N22" i="25" s="1"/>
  <c r="M23" i="25"/>
  <c r="M22" i="25" s="1"/>
  <c r="L23" i="25"/>
  <c r="K23" i="25"/>
  <c r="K22" i="25" s="1"/>
  <c r="J23" i="25"/>
  <c r="J22" i="25" s="1"/>
  <c r="I23" i="25"/>
  <c r="I22" i="25" s="1"/>
  <c r="H23" i="25"/>
  <c r="G23" i="25"/>
  <c r="F23" i="25"/>
  <c r="F22" i="25" s="1"/>
  <c r="E23" i="25"/>
  <c r="W23" i="25" s="1"/>
  <c r="T22" i="25"/>
  <c r="Q22" i="25"/>
  <c r="P22" i="25"/>
  <c r="L22" i="25"/>
  <c r="H22" i="25"/>
  <c r="G22" i="25"/>
  <c r="V21" i="25"/>
  <c r="V20" i="25" s="1"/>
  <c r="U21" i="25"/>
  <c r="T21" i="25"/>
  <c r="S21" i="25"/>
  <c r="R21" i="25"/>
  <c r="R20" i="25" s="1"/>
  <c r="Q21" i="25"/>
  <c r="P21" i="25"/>
  <c r="O21" i="25"/>
  <c r="N21" i="25"/>
  <c r="N20" i="25" s="1"/>
  <c r="M21" i="25"/>
  <c r="L21" i="25"/>
  <c r="K21" i="25"/>
  <c r="J21" i="25"/>
  <c r="J20" i="25" s="1"/>
  <c r="I21" i="25"/>
  <c r="I20" i="25" s="1"/>
  <c r="H21" i="25"/>
  <c r="G21" i="25"/>
  <c r="F21" i="25"/>
  <c r="F20" i="25" s="1"/>
  <c r="E21" i="25"/>
  <c r="W21" i="25" s="1"/>
  <c r="U20" i="25"/>
  <c r="T20" i="25"/>
  <c r="S20" i="25"/>
  <c r="Q20" i="25"/>
  <c r="P20" i="25"/>
  <c r="O20" i="25"/>
  <c r="M20" i="25"/>
  <c r="L20" i="25"/>
  <c r="K20" i="25"/>
  <c r="H20" i="25"/>
  <c r="G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P13" i="25" s="1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T13" i="25" s="1"/>
  <c r="S14" i="25"/>
  <c r="R14" i="25"/>
  <c r="R13" i="25" s="1"/>
  <c r="Q14" i="25"/>
  <c r="Q13" i="25" s="1"/>
  <c r="P14" i="25"/>
  <c r="O14" i="25"/>
  <c r="N14" i="25"/>
  <c r="M14" i="25"/>
  <c r="M13" i="25" s="1"/>
  <c r="L14" i="25"/>
  <c r="L13" i="25" s="1"/>
  <c r="K14" i="25"/>
  <c r="J14" i="25"/>
  <c r="J13" i="25" s="1"/>
  <c r="I14" i="25"/>
  <c r="I13" i="25" s="1"/>
  <c r="H14" i="25"/>
  <c r="G14" i="25"/>
  <c r="F14" i="25"/>
  <c r="F13" i="25" s="1"/>
  <c r="E14" i="25"/>
  <c r="E13" i="25" s="1"/>
  <c r="S13" i="25"/>
  <c r="O13" i="25"/>
  <c r="N13" i="25"/>
  <c r="K13" i="25"/>
  <c r="H13" i="25"/>
  <c r="G13" i="25"/>
  <c r="V12" i="25"/>
  <c r="V10" i="25" s="1"/>
  <c r="V8" i="25" s="1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W12" i="25" s="1"/>
  <c r="V11" i="25"/>
  <c r="U11" i="25"/>
  <c r="U10" i="25" s="1"/>
  <c r="R11" i="25"/>
  <c r="R10" i="25" s="1"/>
  <c r="R8" i="25" s="1"/>
  <c r="Q11" i="25"/>
  <c r="Q10" i="25" s="1"/>
  <c r="Q8" i="25" s="1"/>
  <c r="P11" i="25"/>
  <c r="N11" i="25"/>
  <c r="M11" i="25"/>
  <c r="M10" i="25" s="1"/>
  <c r="M8" i="25" s="1"/>
  <c r="M4" i="25" s="1"/>
  <c r="L11" i="25"/>
  <c r="J11" i="25"/>
  <c r="J10" i="25" s="1"/>
  <c r="J8" i="25" s="1"/>
  <c r="I11" i="25"/>
  <c r="H11" i="25"/>
  <c r="F11" i="25"/>
  <c r="F10" i="25" s="1"/>
  <c r="F8" i="25" s="1"/>
  <c r="E11" i="25"/>
  <c r="E10" i="25" s="1"/>
  <c r="T10" i="25"/>
  <c r="T8" i="25" s="1"/>
  <c r="P10" i="25"/>
  <c r="P8" i="25" s="1"/>
  <c r="N10" i="25"/>
  <c r="N8" i="25" s="1"/>
  <c r="L10" i="25"/>
  <c r="L8" i="25" s="1"/>
  <c r="H10" i="25"/>
  <c r="H8" i="25" s="1"/>
  <c r="H4" i="25" s="1"/>
  <c r="W9" i="25"/>
  <c r="U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W5" i="25" s="1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1" i="31" s="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T89" i="31" s="1"/>
  <c r="S90" i="31"/>
  <c r="R90" i="31"/>
  <c r="R89" i="31" s="1"/>
  <c r="P90" i="31"/>
  <c r="P89" i="31" s="1"/>
  <c r="O90" i="31"/>
  <c r="N90" i="31"/>
  <c r="M90" i="31"/>
  <c r="M89" i="31" s="1"/>
  <c r="L90" i="31"/>
  <c r="L89" i="31" s="1"/>
  <c r="I90" i="31"/>
  <c r="H90" i="31"/>
  <c r="F90" i="31"/>
  <c r="E90" i="31"/>
  <c r="Q89" i="31"/>
  <c r="N89" i="31"/>
  <c r="K89" i="31"/>
  <c r="K85" i="31" s="1"/>
  <c r="J89" i="31"/>
  <c r="G89" i="31"/>
  <c r="F89" i="31"/>
  <c r="F85" i="31" s="1"/>
  <c r="E89" i="31"/>
  <c r="E85" i="31" s="1"/>
  <c r="V88" i="31"/>
  <c r="V87" i="31"/>
  <c r="U86" i="31"/>
  <c r="T86" i="31"/>
  <c r="T85" i="31" s="1"/>
  <c r="S86" i="31"/>
  <c r="R86" i="31"/>
  <c r="R85" i="31" s="1"/>
  <c r="P86" i="31"/>
  <c r="N86" i="31"/>
  <c r="N85" i="31" s="1"/>
  <c r="M86" i="31"/>
  <c r="L86" i="31"/>
  <c r="I86" i="31"/>
  <c r="H86" i="31"/>
  <c r="F86" i="31"/>
  <c r="E86" i="31"/>
  <c r="Q85" i="31"/>
  <c r="M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T80" i="31"/>
  <c r="T79" i="31" s="1"/>
  <c r="S80" i="31"/>
  <c r="S79" i="31" s="1"/>
  <c r="R80" i="31"/>
  <c r="Q80" i="31"/>
  <c r="Q79" i="31" s="1"/>
  <c r="P80" i="31"/>
  <c r="P79" i="31" s="1"/>
  <c r="O80" i="31"/>
  <c r="N80" i="31"/>
  <c r="N79" i="31" s="1"/>
  <c r="L80" i="31"/>
  <c r="L79" i="31" s="1"/>
  <c r="I80" i="31"/>
  <c r="I79" i="31" s="1"/>
  <c r="H80" i="31"/>
  <c r="H79" i="31" s="1"/>
  <c r="E80" i="31"/>
  <c r="E79" i="31" s="1"/>
  <c r="U79" i="31"/>
  <c r="R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M72" i="31"/>
  <c r="M71" i="31" s="1"/>
  <c r="L72" i="31"/>
  <c r="I72" i="31"/>
  <c r="I71" i="31" s="1"/>
  <c r="H72" i="31"/>
  <c r="F72" i="31"/>
  <c r="F71" i="31" s="1"/>
  <c r="E72" i="31"/>
  <c r="T71" i="31"/>
  <c r="S71" i="31"/>
  <c r="R71" i="31"/>
  <c r="O71" i="31"/>
  <c r="N71" i="31"/>
  <c r="L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N52" i="31" s="1"/>
  <c r="L53" i="31"/>
  <c r="K53" i="31"/>
  <c r="J53" i="31"/>
  <c r="I53" i="31"/>
  <c r="H53" i="31"/>
  <c r="G53" i="31"/>
  <c r="J52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F47" i="31"/>
  <c r="E47" i="31"/>
  <c r="Q46" i="31"/>
  <c r="M46" i="31"/>
  <c r="L46" i="31"/>
  <c r="L45" i="31" s="1"/>
  <c r="E46" i="31"/>
  <c r="U45" i="31"/>
  <c r="T45" i="31"/>
  <c r="S45" i="31"/>
  <c r="S31" i="31" s="1"/>
  <c r="R45" i="31"/>
  <c r="Q45" i="31"/>
  <c r="Q31" i="31" s="1"/>
  <c r="P45" i="31"/>
  <c r="O45" i="31"/>
  <c r="O31" i="31" s="1"/>
  <c r="N45" i="31"/>
  <c r="M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N31" i="31" s="1"/>
  <c r="M32" i="31"/>
  <c r="L32" i="31"/>
  <c r="J32" i="31"/>
  <c r="I32" i="31"/>
  <c r="I31" i="31" s="1"/>
  <c r="H32" i="31"/>
  <c r="F32" i="31"/>
  <c r="F31" i="31" s="1"/>
  <c r="E32" i="31"/>
  <c r="U31" i="31"/>
  <c r="R31" i="31"/>
  <c r="M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O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O25" i="31"/>
  <c r="K25" i="31"/>
  <c r="F25" i="31"/>
  <c r="U24" i="31"/>
  <c r="T24" i="31"/>
  <c r="T22" i="31" s="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Q22" i="31" s="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P22" i="31"/>
  <c r="I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U13" i="31" s="1"/>
  <c r="T15" i="31"/>
  <c r="S15" i="31"/>
  <c r="R15" i="31"/>
  <c r="Q15" i="31"/>
  <c r="P15" i="31"/>
  <c r="O15" i="31"/>
  <c r="N15" i="31"/>
  <c r="M15" i="31"/>
  <c r="M13" i="31" s="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R13" i="31" s="1"/>
  <c r="Q14" i="31"/>
  <c r="P14" i="31"/>
  <c r="P13" i="31" s="1"/>
  <c r="O14" i="31"/>
  <c r="N14" i="31"/>
  <c r="N13" i="31" s="1"/>
  <c r="M14" i="31"/>
  <c r="L14" i="31"/>
  <c r="K14" i="31"/>
  <c r="J14" i="31"/>
  <c r="J13" i="31" s="1"/>
  <c r="I14" i="31"/>
  <c r="H14" i="31"/>
  <c r="H13" i="31" s="1"/>
  <c r="G14" i="31"/>
  <c r="F14" i="31"/>
  <c r="F13" i="31" s="1"/>
  <c r="E14" i="31"/>
  <c r="Q13" i="31"/>
  <c r="I13" i="31"/>
  <c r="U12" i="31"/>
  <c r="T12" i="31"/>
  <c r="T10" i="31" s="1"/>
  <c r="T8" i="31" s="1"/>
  <c r="S12" i="31"/>
  <c r="R12" i="31"/>
  <c r="Q12" i="31"/>
  <c r="P12" i="31"/>
  <c r="P10" i="31" s="1"/>
  <c r="N12" i="31"/>
  <c r="M12" i="31"/>
  <c r="L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R11" i="31"/>
  <c r="Q11" i="31"/>
  <c r="Q10" i="31" s="1"/>
  <c r="Q8" i="31" s="1"/>
  <c r="P11" i="31"/>
  <c r="N11" i="31"/>
  <c r="N10" i="31" s="1"/>
  <c r="N8" i="31" s="1"/>
  <c r="M11" i="31"/>
  <c r="L11" i="31"/>
  <c r="L10" i="31" s="1"/>
  <c r="L8" i="31" s="1"/>
  <c r="I11" i="31"/>
  <c r="H11" i="31"/>
  <c r="F11" i="31"/>
  <c r="E11" i="31"/>
  <c r="E10" i="31" s="1"/>
  <c r="S10" i="31"/>
  <c r="O10" i="31"/>
  <c r="O8" i="31" s="1"/>
  <c r="K10" i="31"/>
  <c r="J10" i="31"/>
  <c r="J8" i="31" s="1"/>
  <c r="H10" i="31"/>
  <c r="H8" i="31" s="1"/>
  <c r="G10" i="31"/>
  <c r="Q9" i="31"/>
  <c r="P9" i="31"/>
  <c r="M9" i="31"/>
  <c r="E9" i="31"/>
  <c r="S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80" i="21" s="1"/>
  <c r="I79" i="21" s="1"/>
  <c r="H96" i="21"/>
  <c r="G96" i="21"/>
  <c r="G80" i="21" s="1"/>
  <c r="G79" i="21" s="1"/>
  <c r="F96" i="21"/>
  <c r="E96" i="21"/>
  <c r="E72" i="21" s="1"/>
  <c r="E71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H89" i="21" s="1"/>
  <c r="H85" i="21" s="1"/>
  <c r="G91" i="21"/>
  <c r="F91" i="21"/>
  <c r="E91" i="21"/>
  <c r="K90" i="21"/>
  <c r="K89" i="21" s="1"/>
  <c r="K85" i="21" s="1"/>
  <c r="J90" i="21"/>
  <c r="I90" i="21"/>
  <c r="I89" i="21" s="1"/>
  <c r="H90" i="21"/>
  <c r="G90" i="21"/>
  <c r="G89" i="21" s="1"/>
  <c r="G85" i="21" s="1"/>
  <c r="F90" i="21"/>
  <c r="E90" i="21"/>
  <c r="E89" i="21" s="1"/>
  <c r="L89" i="21" s="1"/>
  <c r="J89" i="21"/>
  <c r="J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F80" i="21"/>
  <c r="F79" i="21" s="1"/>
  <c r="J79" i="21"/>
  <c r="L78" i="21"/>
  <c r="K77" i="21"/>
  <c r="J77" i="21"/>
  <c r="I77" i="21"/>
  <c r="H77" i="21"/>
  <c r="G77" i="21"/>
  <c r="F77" i="21"/>
  <c r="E77" i="21"/>
  <c r="K76" i="21"/>
  <c r="K75" i="21" s="1"/>
  <c r="I76" i="21"/>
  <c r="I75" i="21" s="1"/>
  <c r="H76" i="21"/>
  <c r="G76" i="21"/>
  <c r="G75" i="21" s="1"/>
  <c r="F76" i="21"/>
  <c r="E76" i="21"/>
  <c r="H75" i="21"/>
  <c r="F75" i="21"/>
  <c r="K74" i="21"/>
  <c r="K73" i="21" s="1"/>
  <c r="I74" i="21"/>
  <c r="I73" i="21" s="1"/>
  <c r="H74" i="21"/>
  <c r="G74" i="21"/>
  <c r="G73" i="21" s="1"/>
  <c r="F74" i="21"/>
  <c r="E74" i="21"/>
  <c r="E73" i="21" s="1"/>
  <c r="H73" i="21"/>
  <c r="F73" i="21"/>
  <c r="J72" i="21"/>
  <c r="J71" i="21" s="1"/>
  <c r="I72" i="21"/>
  <c r="I71" i="21" s="1"/>
  <c r="F72" i="2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J47" i="21" s="1"/>
  <c r="K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F31" i="21" s="1"/>
  <c r="E32" i="21"/>
  <c r="K31" i="21"/>
  <c r="G31" i="21"/>
  <c r="K30" i="21"/>
  <c r="J30" i="21"/>
  <c r="I30" i="21"/>
  <c r="G30" i="21"/>
  <c r="F30" i="21"/>
  <c r="E30" i="21"/>
  <c r="J29" i="21"/>
  <c r="I29" i="21"/>
  <c r="H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J21" i="21"/>
  <c r="J20" i="21" s="1"/>
  <c r="I21" i="21"/>
  <c r="G21" i="21"/>
  <c r="F21" i="21"/>
  <c r="E21" i="21"/>
  <c r="E20" i="21" s="1"/>
  <c r="K20" i="21"/>
  <c r="I20" i="21"/>
  <c r="G20" i="21"/>
  <c r="F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I13" i="21" s="1"/>
  <c r="H15" i="21"/>
  <c r="G15" i="21"/>
  <c r="F15" i="21"/>
  <c r="E15" i="21"/>
  <c r="E13" i="21" s="1"/>
  <c r="K14" i="21"/>
  <c r="J14" i="21"/>
  <c r="J13" i="21" s="1"/>
  <c r="I14" i="21"/>
  <c r="H14" i="21"/>
  <c r="H13" i="21" s="1"/>
  <c r="G14" i="21"/>
  <c r="F14" i="21"/>
  <c r="F13" i="21" s="1"/>
  <c r="L13" i="21" s="1"/>
  <c r="E14" i="21"/>
  <c r="K13" i="21"/>
  <c r="G13" i="21"/>
  <c r="J12" i="21"/>
  <c r="J10" i="21" s="1"/>
  <c r="J8" i="21" s="1"/>
  <c r="J4" i="21" s="1"/>
  <c r="I12" i="21"/>
  <c r="H12" i="21"/>
  <c r="F12" i="21"/>
  <c r="E12" i="21"/>
  <c r="J11" i="21"/>
  <c r="I11" i="21"/>
  <c r="I10" i="21" s="1"/>
  <c r="I8" i="21" s="1"/>
  <c r="H11" i="21"/>
  <c r="F11" i="21"/>
  <c r="E11" i="21"/>
  <c r="E10" i="21" s="1"/>
  <c r="H10" i="21"/>
  <c r="H9" i="21"/>
  <c r="H8" i="21" s="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M104" i="26"/>
  <c r="M101" i="26" s="1"/>
  <c r="L104" i="26"/>
  <c r="K104" i="26"/>
  <c r="S104" i="26" s="1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N96" i="26"/>
  <c r="M96" i="26"/>
  <c r="M72" i="26" s="1"/>
  <c r="M71" i="26" s="1"/>
  <c r="L96" i="26"/>
  <c r="K96" i="26"/>
  <c r="J96" i="26"/>
  <c r="I96" i="26"/>
  <c r="I72" i="26" s="1"/>
  <c r="I71" i="26" s="1"/>
  <c r="H96" i="26"/>
  <c r="G96" i="26"/>
  <c r="F96" i="26"/>
  <c r="E96" i="26"/>
  <c r="S96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R85" i="26" s="1"/>
  <c r="Q90" i="26"/>
  <c r="Q89" i="26" s="1"/>
  <c r="P90" i="26"/>
  <c r="P89" i="26" s="1"/>
  <c r="P85" i="26" s="1"/>
  <c r="O90" i="26"/>
  <c r="O89" i="26" s="1"/>
  <c r="N90" i="26"/>
  <c r="M90" i="26"/>
  <c r="M89" i="26" s="1"/>
  <c r="L90" i="26"/>
  <c r="L89" i="26" s="1"/>
  <c r="L85" i="26" s="1"/>
  <c r="K90" i="26"/>
  <c r="K89" i="26" s="1"/>
  <c r="J90" i="26"/>
  <c r="J89" i="26" s="1"/>
  <c r="J85" i="26" s="1"/>
  <c r="I90" i="26"/>
  <c r="I89" i="26" s="1"/>
  <c r="H90" i="26"/>
  <c r="H89" i="26" s="1"/>
  <c r="H85" i="26" s="1"/>
  <c r="G90" i="26"/>
  <c r="G89" i="26" s="1"/>
  <c r="F90" i="26"/>
  <c r="E90" i="26"/>
  <c r="N89" i="26"/>
  <c r="N85" i="26" s="1"/>
  <c r="F89" i="26"/>
  <c r="F85" i="26" s="1"/>
  <c r="S88" i="26"/>
  <c r="S87" i="26"/>
  <c r="R86" i="26"/>
  <c r="Q86" i="26"/>
  <c r="Q85" i="26" s="1"/>
  <c r="P86" i="26"/>
  <c r="O86" i="26"/>
  <c r="N86" i="26"/>
  <c r="M86" i="26"/>
  <c r="M85" i="26" s="1"/>
  <c r="L86" i="26"/>
  <c r="K86" i="26"/>
  <c r="J86" i="26"/>
  <c r="I86" i="26"/>
  <c r="I85" i="26" s="1"/>
  <c r="H86" i="26"/>
  <c r="G86" i="26"/>
  <c r="F86" i="26"/>
  <c r="E86" i="26"/>
  <c r="S86" i="26" s="1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I80" i="26"/>
  <c r="I79" i="26" s="1"/>
  <c r="H80" i="26"/>
  <c r="G80" i="26"/>
  <c r="G79" i="26" s="1"/>
  <c r="F80" i="26"/>
  <c r="E80" i="26"/>
  <c r="S80" i="26" s="1"/>
  <c r="R79" i="26"/>
  <c r="P79" i="26"/>
  <c r="N79" i="26"/>
  <c r="L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I76" i="26"/>
  <c r="I75" i="26" s="1"/>
  <c r="H76" i="26"/>
  <c r="G76" i="26"/>
  <c r="G75" i="26" s="1"/>
  <c r="F76" i="26"/>
  <c r="E76" i="26"/>
  <c r="E75" i="26" s="1"/>
  <c r="S75" i="26" s="1"/>
  <c r="R75" i="26"/>
  <c r="P75" i="26"/>
  <c r="N75" i="26"/>
  <c r="L75" i="26"/>
  <c r="J75" i="26"/>
  <c r="H75" i="26"/>
  <c r="F75" i="26"/>
  <c r="R74" i="26"/>
  <c r="R73" i="26" s="1"/>
  <c r="Q74" i="26"/>
  <c r="P74" i="26"/>
  <c r="O74" i="26"/>
  <c r="N74" i="26"/>
  <c r="N73" i="26" s="1"/>
  <c r="M74" i="26"/>
  <c r="L74" i="26"/>
  <c r="J74" i="26"/>
  <c r="J73" i="26" s="1"/>
  <c r="I74" i="26"/>
  <c r="I73" i="26" s="1"/>
  <c r="H74" i="26"/>
  <c r="H73" i="26" s="1"/>
  <c r="G74" i="26"/>
  <c r="F74" i="26"/>
  <c r="F73" i="26" s="1"/>
  <c r="E74" i="26"/>
  <c r="Q73" i="26"/>
  <c r="P73" i="26"/>
  <c r="O73" i="26"/>
  <c r="M73" i="26"/>
  <c r="L73" i="26"/>
  <c r="G73" i="26"/>
  <c r="R72" i="26"/>
  <c r="P72" i="26"/>
  <c r="P71" i="26" s="1"/>
  <c r="O72" i="26"/>
  <c r="O71" i="26" s="1"/>
  <c r="N72" i="26"/>
  <c r="N71" i="26" s="1"/>
  <c r="L72" i="26"/>
  <c r="L71" i="26" s="1"/>
  <c r="K72" i="26"/>
  <c r="K71" i="26" s="1"/>
  <c r="J72" i="26"/>
  <c r="H72" i="26"/>
  <c r="G72" i="26"/>
  <c r="F72" i="26"/>
  <c r="F71" i="26" s="1"/>
  <c r="R71" i="26"/>
  <c r="J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S70" i="26" s="1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O53" i="26" s="1"/>
  <c r="N65" i="26"/>
  <c r="M65" i="26"/>
  <c r="L65" i="26"/>
  <c r="K65" i="26"/>
  <c r="K53" i="26" s="1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N53" i="26" s="1"/>
  <c r="M55" i="26"/>
  <c r="L55" i="26"/>
  <c r="K55" i="26"/>
  <c r="J55" i="26"/>
  <c r="J53" i="26" s="1"/>
  <c r="I55" i="26"/>
  <c r="H55" i="26"/>
  <c r="G55" i="26"/>
  <c r="F55" i="26"/>
  <c r="F53" i="26" s="1"/>
  <c r="E55" i="26"/>
  <c r="R54" i="26"/>
  <c r="Q54" i="26"/>
  <c r="P54" i="26"/>
  <c r="P53" i="26" s="1"/>
  <c r="O54" i="26"/>
  <c r="N54" i="26"/>
  <c r="M54" i="26"/>
  <c r="L54" i="26"/>
  <c r="L53" i="26" s="1"/>
  <c r="K54" i="26"/>
  <c r="J54" i="26"/>
  <c r="I54" i="26"/>
  <c r="H54" i="26"/>
  <c r="H53" i="26" s="1"/>
  <c r="H52" i="26" s="1"/>
  <c r="G54" i="26"/>
  <c r="F54" i="26"/>
  <c r="E54" i="26"/>
  <c r="R53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R31" i="26" s="1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O32" i="26"/>
  <c r="N32" i="26"/>
  <c r="M32" i="26"/>
  <c r="L32" i="26"/>
  <c r="K32" i="26"/>
  <c r="J32" i="26"/>
  <c r="J31" i="26" s="1"/>
  <c r="I32" i="26"/>
  <c r="H32" i="26"/>
  <c r="H31" i="26" s="1"/>
  <c r="G32" i="26"/>
  <c r="F32" i="26"/>
  <c r="E32" i="26"/>
  <c r="N31" i="26"/>
  <c r="F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S29" i="26" s="1"/>
  <c r="R28" i="26"/>
  <c r="R27" i="26" s="1"/>
  <c r="Q28" i="26"/>
  <c r="N28" i="26"/>
  <c r="M28" i="26"/>
  <c r="M27" i="26" s="1"/>
  <c r="H28" i="26"/>
  <c r="H27" i="26" s="1"/>
  <c r="Q27" i="26"/>
  <c r="N27" i="26"/>
  <c r="R26" i="26"/>
  <c r="Q26" i="26"/>
  <c r="Q25" i="26" s="1"/>
  <c r="N26" i="26"/>
  <c r="N25" i="26" s="1"/>
  <c r="M26" i="26"/>
  <c r="H26" i="26"/>
  <c r="R25" i="26"/>
  <c r="M25" i="26"/>
  <c r="H25" i="26"/>
  <c r="R24" i="26"/>
  <c r="R22" i="26" s="1"/>
  <c r="Q24" i="26"/>
  <c r="N24" i="26"/>
  <c r="M24" i="26"/>
  <c r="H24" i="26"/>
  <c r="R23" i="26"/>
  <c r="Q23" i="26"/>
  <c r="N23" i="26"/>
  <c r="N22" i="26" s="1"/>
  <c r="M23" i="26"/>
  <c r="M22" i="26" s="1"/>
  <c r="H23" i="26"/>
  <c r="Q22" i="26"/>
  <c r="H22" i="26"/>
  <c r="R21" i="26"/>
  <c r="R20" i="26" s="1"/>
  <c r="Q21" i="26"/>
  <c r="Q20" i="26" s="1"/>
  <c r="N21" i="26"/>
  <c r="M21" i="26"/>
  <c r="H21" i="26"/>
  <c r="H20" i="26" s="1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J16" i="26"/>
  <c r="J23" i="26" s="1"/>
  <c r="I16" i="26"/>
  <c r="I82" i="26" s="1"/>
  <c r="I81" i="26" s="1"/>
  <c r="G16" i="26"/>
  <c r="G28" i="26" s="1"/>
  <c r="G27" i="26" s="1"/>
  <c r="F16" i="26"/>
  <c r="E16" i="26"/>
  <c r="E82" i="26" s="1"/>
  <c r="R15" i="26"/>
  <c r="Q15" i="26"/>
  <c r="P15" i="26"/>
  <c r="P13" i="26" s="1"/>
  <c r="O15" i="26"/>
  <c r="N15" i="26"/>
  <c r="M15" i="26"/>
  <c r="L15" i="26"/>
  <c r="L13" i="26" s="1"/>
  <c r="I15" i="26"/>
  <c r="H15" i="26"/>
  <c r="H13" i="26" s="1"/>
  <c r="G15" i="26"/>
  <c r="R14" i="26"/>
  <c r="Q14" i="26"/>
  <c r="Q13" i="26" s="1"/>
  <c r="P14" i="26"/>
  <c r="O14" i="26"/>
  <c r="N14" i="26"/>
  <c r="M14" i="26"/>
  <c r="M13" i="26" s="1"/>
  <c r="L14" i="26"/>
  <c r="J14" i="26"/>
  <c r="I14" i="26"/>
  <c r="I13" i="26" s="1"/>
  <c r="H14" i="26"/>
  <c r="G14" i="26"/>
  <c r="E14" i="26"/>
  <c r="R13" i="26"/>
  <c r="O13" i="26"/>
  <c r="N13" i="26"/>
  <c r="G13" i="26"/>
  <c r="R12" i="26"/>
  <c r="P12" i="26"/>
  <c r="P10" i="26" s="1"/>
  <c r="P8" i="26" s="1"/>
  <c r="O12" i="26"/>
  <c r="N12" i="26"/>
  <c r="L12" i="26"/>
  <c r="K12" i="26"/>
  <c r="J12" i="26"/>
  <c r="H12" i="26"/>
  <c r="H10" i="26" s="1"/>
  <c r="H8" i="26" s="1"/>
  <c r="G12" i="26"/>
  <c r="F12" i="26"/>
  <c r="R11" i="26"/>
  <c r="R10" i="26" s="1"/>
  <c r="P11" i="26"/>
  <c r="O11" i="26"/>
  <c r="N11" i="26"/>
  <c r="N10" i="26" s="1"/>
  <c r="L11" i="26"/>
  <c r="K11" i="26"/>
  <c r="J11" i="26"/>
  <c r="J10" i="26" s="1"/>
  <c r="H11" i="26"/>
  <c r="G11" i="26"/>
  <c r="F11" i="26"/>
  <c r="F10" i="26" s="1"/>
  <c r="O10" i="26"/>
  <c r="L10" i="26"/>
  <c r="K10" i="26"/>
  <c r="G10" i="26"/>
  <c r="R9" i="26"/>
  <c r="R8" i="26" s="1"/>
  <c r="Q9" i="26"/>
  <c r="P9" i="26"/>
  <c r="O9" i="26"/>
  <c r="N9" i="26"/>
  <c r="M9" i="26"/>
  <c r="L9" i="26"/>
  <c r="K9" i="26"/>
  <c r="J9" i="26"/>
  <c r="J8" i="26" s="1"/>
  <c r="I9" i="26"/>
  <c r="H9" i="26"/>
  <c r="G9" i="26"/>
  <c r="F9" i="26"/>
  <c r="E9" i="26"/>
  <c r="O8" i="26"/>
  <c r="L8" i="26"/>
  <c r="K8" i="26"/>
  <c r="G8" i="26"/>
  <c r="R7" i="26"/>
  <c r="Q7" i="26"/>
  <c r="P7" i="26"/>
  <c r="O7" i="26"/>
  <c r="N7" i="26"/>
  <c r="N5" i="26" s="1"/>
  <c r="M7" i="26"/>
  <c r="L7" i="26"/>
  <c r="K7" i="26"/>
  <c r="J7" i="26"/>
  <c r="J5" i="26" s="1"/>
  <c r="I7" i="26"/>
  <c r="H7" i="26"/>
  <c r="G7" i="26"/>
  <c r="F7" i="26"/>
  <c r="F5" i="26" s="1"/>
  <c r="E7" i="26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Q5" i="26"/>
  <c r="M5" i="26"/>
  <c r="K5" i="26"/>
  <c r="I5" i="26"/>
  <c r="G5" i="26"/>
  <c r="R7" i="32"/>
  <c r="AA7" i="32"/>
  <c r="AB6" i="32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R4" i="32"/>
  <c r="Q4" i="32"/>
  <c r="Q7" i="32" s="1"/>
  <c r="N4" i="32"/>
  <c r="M4" i="32"/>
  <c r="M7" i="32" s="1"/>
  <c r="L4" i="32"/>
  <c r="L7" i="32" s="1"/>
  <c r="H4" i="32"/>
  <c r="H7" i="32" s="1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U7" i="32" l="1"/>
  <c r="I4" i="21"/>
  <c r="T4" i="31"/>
  <c r="K28" i="26"/>
  <c r="K27" i="26" s="1"/>
  <c r="K14" i="26"/>
  <c r="K15" i="26"/>
  <c r="E8" i="21"/>
  <c r="E4" i="21" s="1"/>
  <c r="R4" i="26"/>
  <c r="H4" i="26"/>
  <c r="H3" i="26" s="1"/>
  <c r="N4" i="26"/>
  <c r="N3" i="26" s="1"/>
  <c r="F8" i="26"/>
  <c r="N8" i="26"/>
  <c r="S32" i="26"/>
  <c r="E31" i="26"/>
  <c r="L31" i="26"/>
  <c r="E85" i="21"/>
  <c r="I85" i="21"/>
  <c r="I52" i="21" s="1"/>
  <c r="Q4" i="25"/>
  <c r="Q3" i="25" s="1"/>
  <c r="F23" i="26"/>
  <c r="F15" i="26"/>
  <c r="F14" i="26"/>
  <c r="F13" i="26" s="1"/>
  <c r="AB7" i="32"/>
  <c r="R52" i="26"/>
  <c r="N52" i="26"/>
  <c r="R52" i="31"/>
  <c r="W20" i="25"/>
  <c r="W27" i="25"/>
  <c r="O3" i="25"/>
  <c r="M96" i="24"/>
  <c r="E29" i="24"/>
  <c r="E72" i="24"/>
  <c r="E80" i="24"/>
  <c r="E12" i="24"/>
  <c r="E11" i="24"/>
  <c r="S7" i="26"/>
  <c r="S9" i="26"/>
  <c r="E11" i="26"/>
  <c r="I11" i="26"/>
  <c r="M11" i="26"/>
  <c r="Q11" i="26"/>
  <c r="Q10" i="26" s="1"/>
  <c r="Q8" i="26" s="1"/>
  <c r="Q4" i="26" s="1"/>
  <c r="S19" i="26"/>
  <c r="G31" i="26"/>
  <c r="K31" i="26"/>
  <c r="O31" i="26"/>
  <c r="S90" i="26"/>
  <c r="H5" i="21"/>
  <c r="L42" i="21"/>
  <c r="I31" i="21"/>
  <c r="G72" i="21"/>
  <c r="G71" i="21" s="1"/>
  <c r="J74" i="21"/>
  <c r="J73" i="21" s="1"/>
  <c r="L73" i="21" s="1"/>
  <c r="L77" i="21"/>
  <c r="E80" i="21"/>
  <c r="E79" i="21" s="1"/>
  <c r="L83" i="21"/>
  <c r="J4" i="31"/>
  <c r="J3" i="31" s="1"/>
  <c r="V9" i="31"/>
  <c r="V14" i="31"/>
  <c r="L15" i="31"/>
  <c r="L13" i="31" s="1"/>
  <c r="V16" i="31"/>
  <c r="N22" i="31"/>
  <c r="N4" i="31" s="1"/>
  <c r="N3" i="31" s="1"/>
  <c r="R22" i="31"/>
  <c r="V29" i="31"/>
  <c r="V32" i="31"/>
  <c r="P31" i="31"/>
  <c r="V41" i="31"/>
  <c r="V46" i="31"/>
  <c r="V48" i="31"/>
  <c r="E53" i="31"/>
  <c r="V74" i="31"/>
  <c r="T52" i="31"/>
  <c r="V76" i="31"/>
  <c r="V90" i="31"/>
  <c r="V91" i="31"/>
  <c r="I10" i="25"/>
  <c r="I8" i="25" s="1"/>
  <c r="I4" i="25" s="1"/>
  <c r="I3" i="25" s="1"/>
  <c r="W13" i="25"/>
  <c r="E22" i="25"/>
  <c r="W22" i="25" s="1"/>
  <c r="W45" i="25"/>
  <c r="W82" i="25"/>
  <c r="S10" i="20"/>
  <c r="S8" i="20" s="1"/>
  <c r="L47" i="21"/>
  <c r="H4" i="31"/>
  <c r="P4" i="25"/>
  <c r="W25" i="25"/>
  <c r="G52" i="25"/>
  <c r="S52" i="25"/>
  <c r="H89" i="24"/>
  <c r="H85" i="24" s="1"/>
  <c r="H52" i="24" s="1"/>
  <c r="H3" i="24" s="1"/>
  <c r="E12" i="26"/>
  <c r="I12" i="26"/>
  <c r="M12" i="26"/>
  <c r="Q12" i="26"/>
  <c r="S18" i="26"/>
  <c r="S40" i="26"/>
  <c r="S46" i="26"/>
  <c r="I31" i="26"/>
  <c r="M31" i="26"/>
  <c r="I53" i="26"/>
  <c r="M53" i="26"/>
  <c r="Q53" i="26"/>
  <c r="E72" i="26"/>
  <c r="E71" i="26" s="1"/>
  <c r="K74" i="26"/>
  <c r="K73" i="26" s="1"/>
  <c r="G12" i="21"/>
  <c r="L12" i="21" s="1"/>
  <c r="K12" i="21"/>
  <c r="L15" i="21"/>
  <c r="L18" i="21"/>
  <c r="L32" i="21"/>
  <c r="E75" i="21"/>
  <c r="E52" i="21" s="1"/>
  <c r="J76" i="21"/>
  <c r="J75" i="21" s="1"/>
  <c r="L91" i="21"/>
  <c r="L93" i="21"/>
  <c r="L96" i="21"/>
  <c r="Q4" i="31"/>
  <c r="U4" i="31"/>
  <c r="P8" i="31"/>
  <c r="V11" i="31"/>
  <c r="M10" i="31"/>
  <c r="M8" i="31" s="1"/>
  <c r="M4" i="31" s="1"/>
  <c r="R10" i="31"/>
  <c r="R8" i="31" s="1"/>
  <c r="V12" i="31"/>
  <c r="G13" i="31"/>
  <c r="K13" i="31"/>
  <c r="O13" i="31"/>
  <c r="O4" i="31" s="1"/>
  <c r="S13" i="31"/>
  <c r="S4" i="31" s="1"/>
  <c r="V18" i="31"/>
  <c r="K22" i="31"/>
  <c r="H31" i="31"/>
  <c r="F53" i="31"/>
  <c r="F52" i="31" s="1"/>
  <c r="V72" i="31"/>
  <c r="Q52" i="31"/>
  <c r="V77" i="31"/>
  <c r="I85" i="31"/>
  <c r="P85" i="31"/>
  <c r="U85" i="31"/>
  <c r="U52" i="31" s="1"/>
  <c r="U3" i="31" s="1"/>
  <c r="I89" i="31"/>
  <c r="O89" i="31"/>
  <c r="O85" i="31" s="1"/>
  <c r="E8" i="25"/>
  <c r="W72" i="25"/>
  <c r="E71" i="25"/>
  <c r="W80" i="25"/>
  <c r="E79" i="25"/>
  <c r="G10" i="25"/>
  <c r="G8" i="25" s="1"/>
  <c r="G4" i="25" s="1"/>
  <c r="K10" i="25"/>
  <c r="K8" i="25" s="1"/>
  <c r="K4" i="25" s="1"/>
  <c r="O10" i="25"/>
  <c r="O8" i="25" s="1"/>
  <c r="O4" i="25" s="1"/>
  <c r="S10" i="25"/>
  <c r="S8" i="25" s="1"/>
  <c r="S4" i="25" s="1"/>
  <c r="V6" i="20"/>
  <c r="E5" i="20"/>
  <c r="W31" i="25"/>
  <c r="K52" i="25"/>
  <c r="L89" i="24"/>
  <c r="L85" i="24" s="1"/>
  <c r="L52" i="24" s="1"/>
  <c r="L3" i="24" s="1"/>
  <c r="I29" i="24"/>
  <c r="I72" i="24"/>
  <c r="I71" i="24" s="1"/>
  <c r="I80" i="24"/>
  <c r="I79" i="24" s="1"/>
  <c r="I12" i="24"/>
  <c r="I11" i="24"/>
  <c r="S6" i="26"/>
  <c r="J15" i="26"/>
  <c r="J13" i="26" s="1"/>
  <c r="S47" i="26"/>
  <c r="S65" i="26"/>
  <c r="S67" i="26"/>
  <c r="S68" i="26"/>
  <c r="S77" i="26"/>
  <c r="S83" i="26"/>
  <c r="S91" i="26"/>
  <c r="F10" i="21"/>
  <c r="F8" i="21" s="1"/>
  <c r="F4" i="21" s="1"/>
  <c r="G11" i="21"/>
  <c r="G10" i="21" s="1"/>
  <c r="G8" i="21" s="1"/>
  <c r="G4" i="21" s="1"/>
  <c r="G3" i="21" s="1"/>
  <c r="K11" i="21"/>
  <c r="K10" i="21" s="1"/>
  <c r="K8" i="21" s="1"/>
  <c r="L14" i="21"/>
  <c r="G29" i="21"/>
  <c r="L29" i="21" s="1"/>
  <c r="K29" i="21"/>
  <c r="L40" i="21"/>
  <c r="L53" i="21"/>
  <c r="K72" i="21"/>
  <c r="K71" i="21" s="1"/>
  <c r="K52" i="21" s="1"/>
  <c r="L74" i="21"/>
  <c r="L86" i="21"/>
  <c r="L90" i="21"/>
  <c r="V6" i="31"/>
  <c r="V7" i="31"/>
  <c r="E13" i="31"/>
  <c r="L21" i="31"/>
  <c r="L20" i="31" s="1"/>
  <c r="T31" i="31"/>
  <c r="V45" i="31"/>
  <c r="K52" i="31"/>
  <c r="V86" i="31"/>
  <c r="L85" i="31"/>
  <c r="F4" i="25"/>
  <c r="J4" i="25"/>
  <c r="N4" i="25"/>
  <c r="R4" i="25"/>
  <c r="V4" i="25"/>
  <c r="L4" i="25"/>
  <c r="T4" i="25"/>
  <c r="W24" i="25"/>
  <c r="W26" i="25"/>
  <c r="W28" i="25"/>
  <c r="W30" i="25"/>
  <c r="W53" i="25"/>
  <c r="M52" i="25"/>
  <c r="M3" i="25" s="1"/>
  <c r="W76" i="25"/>
  <c r="E75" i="25"/>
  <c r="E52" i="25" s="1"/>
  <c r="H89" i="31"/>
  <c r="S89" i="31"/>
  <c r="S85" i="31" s="1"/>
  <c r="V96" i="31"/>
  <c r="W15" i="25"/>
  <c r="W18" i="25"/>
  <c r="W47" i="25"/>
  <c r="H4" i="20"/>
  <c r="P4" i="20"/>
  <c r="L8" i="20"/>
  <c r="P8" i="20"/>
  <c r="T8" i="20"/>
  <c r="T4" i="20" s="1"/>
  <c r="V32" i="20"/>
  <c r="E31" i="20"/>
  <c r="S31" i="20"/>
  <c r="E8" i="22"/>
  <c r="J21" i="22"/>
  <c r="F20" i="22"/>
  <c r="J20" i="22" s="1"/>
  <c r="J22" i="22"/>
  <c r="E31" i="22"/>
  <c r="J31" i="22" s="1"/>
  <c r="I31" i="22"/>
  <c r="G29" i="22"/>
  <c r="G80" i="22"/>
  <c r="G79" i="22" s="1"/>
  <c r="G11" i="22"/>
  <c r="G10" i="22" s="1"/>
  <c r="G8" i="22" s="1"/>
  <c r="G4" i="22" s="1"/>
  <c r="E5" i="24"/>
  <c r="M5" i="24" s="1"/>
  <c r="K4" i="24"/>
  <c r="J52" i="24"/>
  <c r="V93" i="31"/>
  <c r="W11" i="25"/>
  <c r="W14" i="25"/>
  <c r="W29" i="25"/>
  <c r="W40" i="25"/>
  <c r="W79" i="25"/>
  <c r="W83" i="25"/>
  <c r="F82" i="20"/>
  <c r="F81" i="20" s="1"/>
  <c r="F14" i="20"/>
  <c r="F15" i="20"/>
  <c r="V15" i="20" s="1"/>
  <c r="K23" i="20"/>
  <c r="K14" i="20"/>
  <c r="K13" i="20" s="1"/>
  <c r="O23" i="20"/>
  <c r="O14" i="20"/>
  <c r="O13" i="20" s="1"/>
  <c r="U82" i="20"/>
  <c r="U81" i="20" s="1"/>
  <c r="U15" i="20"/>
  <c r="U14" i="20"/>
  <c r="I4" i="22"/>
  <c r="J14" i="22"/>
  <c r="E13" i="22"/>
  <c r="J13" i="22" s="1"/>
  <c r="J26" i="22"/>
  <c r="E25" i="22"/>
  <c r="J25" i="22" s="1"/>
  <c r="G4" i="24"/>
  <c r="J3" i="24"/>
  <c r="M75" i="24"/>
  <c r="G80" i="20"/>
  <c r="G79" i="20" s="1"/>
  <c r="G72" i="20"/>
  <c r="G71" i="20" s="1"/>
  <c r="G29" i="20"/>
  <c r="V29" i="20" s="1"/>
  <c r="G12" i="20"/>
  <c r="G10" i="20" s="1"/>
  <c r="K80" i="20"/>
  <c r="K79" i="20" s="1"/>
  <c r="K72" i="20"/>
  <c r="K71" i="20" s="1"/>
  <c r="K29" i="20"/>
  <c r="K12" i="20"/>
  <c r="K10" i="20" s="1"/>
  <c r="K8" i="20" s="1"/>
  <c r="O80" i="20"/>
  <c r="O79" i="20" s="1"/>
  <c r="O72" i="20"/>
  <c r="O71" i="20" s="1"/>
  <c r="O29" i="20"/>
  <c r="O12" i="20"/>
  <c r="O10" i="20" s="1"/>
  <c r="O8" i="20" s="1"/>
  <c r="S80" i="20"/>
  <c r="S79" i="20" s="1"/>
  <c r="S72" i="20"/>
  <c r="S71" i="20" s="1"/>
  <c r="S29" i="20"/>
  <c r="S12" i="20"/>
  <c r="F4" i="22"/>
  <c r="V85" i="25"/>
  <c r="W96" i="25"/>
  <c r="V9" i="20"/>
  <c r="V12" i="20"/>
  <c r="K53" i="20"/>
  <c r="V53" i="20" s="1"/>
  <c r="V72" i="20"/>
  <c r="V77" i="20"/>
  <c r="H89" i="20"/>
  <c r="H85" i="20" s="1"/>
  <c r="L89" i="20"/>
  <c r="L85" i="20" s="1"/>
  <c r="P89" i="20"/>
  <c r="P85" i="20" s="1"/>
  <c r="T89" i="20"/>
  <c r="T85" i="20" s="1"/>
  <c r="J5" i="22"/>
  <c r="J29" i="22"/>
  <c r="J45" i="22"/>
  <c r="H89" i="22"/>
  <c r="H85" i="22" s="1"/>
  <c r="H52" i="22" s="1"/>
  <c r="H3" i="22" s="1"/>
  <c r="J93" i="22"/>
  <c r="J101" i="22"/>
  <c r="M7" i="24"/>
  <c r="M40" i="24"/>
  <c r="E53" i="24"/>
  <c r="M69" i="24"/>
  <c r="M74" i="24"/>
  <c r="M86" i="24"/>
  <c r="W90" i="25"/>
  <c r="W91" i="25"/>
  <c r="I31" i="20"/>
  <c r="M31" i="20"/>
  <c r="Q31" i="20"/>
  <c r="V54" i="20"/>
  <c r="V76" i="20"/>
  <c r="J11" i="22"/>
  <c r="J15" i="22"/>
  <c r="J47" i="22"/>
  <c r="J74" i="22"/>
  <c r="J83" i="22"/>
  <c r="G85" i="22"/>
  <c r="G52" i="22" s="1"/>
  <c r="M47" i="24"/>
  <c r="M55" i="24"/>
  <c r="M76" i="24"/>
  <c r="M77" i="24"/>
  <c r="M90" i="24"/>
  <c r="M91" i="24"/>
  <c r="J85" i="25"/>
  <c r="N85" i="25"/>
  <c r="R85" i="25"/>
  <c r="V11" i="20"/>
  <c r="V18" i="20"/>
  <c r="V42" i="20"/>
  <c r="V45" i="20"/>
  <c r="V46" i="20"/>
  <c r="V63" i="20"/>
  <c r="V68" i="20"/>
  <c r="V86" i="20"/>
  <c r="N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F52" i="22"/>
  <c r="F3" i="22" s="1"/>
  <c r="J91" i="22"/>
  <c r="J96" i="22"/>
  <c r="M18" i="24"/>
  <c r="M28" i="24"/>
  <c r="M30" i="24"/>
  <c r="M45" i="24"/>
  <c r="M82" i="24"/>
  <c r="M83" i="24"/>
  <c r="M93" i="24"/>
  <c r="S69" i="26"/>
  <c r="S54" i="26"/>
  <c r="S56" i="26"/>
  <c r="S58" i="26"/>
  <c r="S60" i="26"/>
  <c r="S62" i="26"/>
  <c r="S64" i="26"/>
  <c r="S66" i="26"/>
  <c r="M52" i="26"/>
  <c r="Q52" i="26"/>
  <c r="Q3" i="26" s="1"/>
  <c r="E53" i="26"/>
  <c r="S55" i="26"/>
  <c r="S57" i="26"/>
  <c r="S59" i="26"/>
  <c r="S61" i="26"/>
  <c r="S63" i="26"/>
  <c r="I38" i="44"/>
  <c r="J38" i="44" s="1"/>
  <c r="C4" i="50" s="1"/>
  <c r="K52" i="24"/>
  <c r="K3" i="24" s="1"/>
  <c r="I85" i="24"/>
  <c r="I52" i="24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J52" i="20"/>
  <c r="I52" i="20"/>
  <c r="Q52" i="20"/>
  <c r="U52" i="20"/>
  <c r="H52" i="20"/>
  <c r="H3" i="20" s="1"/>
  <c r="P52" i="20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R4" i="31"/>
  <c r="R3" i="31" s="1"/>
  <c r="M52" i="31"/>
  <c r="V75" i="31"/>
  <c r="O52" i="31"/>
  <c r="O3" i="31" s="1"/>
  <c r="S52" i="31"/>
  <c r="H85" i="31"/>
  <c r="H52" i="31" s="1"/>
  <c r="H3" i="31" s="1"/>
  <c r="V89" i="31"/>
  <c r="V79" i="31"/>
  <c r="S3" i="31"/>
  <c r="V80" i="31"/>
  <c r="E8" i="31"/>
  <c r="P4" i="31"/>
  <c r="P52" i="31"/>
  <c r="I52" i="31"/>
  <c r="F10" i="31"/>
  <c r="F8" i="31" s="1"/>
  <c r="F4" i="31" s="1"/>
  <c r="F3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L30" i="21"/>
  <c r="J52" i="21"/>
  <c r="J3" i="21" s="1"/>
  <c r="L81" i="21"/>
  <c r="L85" i="21"/>
  <c r="L8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G6" i="32"/>
  <c r="S6" i="32"/>
  <c r="J6" i="32"/>
  <c r="G8" i="20" l="1"/>
  <c r="V8" i="20" s="1"/>
  <c r="V10" i="20"/>
  <c r="O52" i="26"/>
  <c r="E85" i="26"/>
  <c r="H52" i="21"/>
  <c r="G4" i="31"/>
  <c r="G3" i="31" s="1"/>
  <c r="V81" i="31"/>
  <c r="V26" i="31"/>
  <c r="O4" i="20"/>
  <c r="O3" i="20" s="1"/>
  <c r="L52" i="20"/>
  <c r="V47" i="20"/>
  <c r="E4" i="50"/>
  <c r="E8" i="50" s="1"/>
  <c r="C8" i="50"/>
  <c r="V14" i="20"/>
  <c r="U13" i="20"/>
  <c r="F13" i="20"/>
  <c r="V13" i="20" s="1"/>
  <c r="W75" i="25"/>
  <c r="K4" i="21"/>
  <c r="K3" i="21" s="1"/>
  <c r="I10" i="24"/>
  <c r="I8" i="24" s="1"/>
  <c r="I4" i="24" s="1"/>
  <c r="I3" i="24" s="1"/>
  <c r="L11" i="21"/>
  <c r="S3" i="25"/>
  <c r="S72" i="26"/>
  <c r="S11" i="26"/>
  <c r="E10" i="26"/>
  <c r="M12" i="24"/>
  <c r="W10" i="25"/>
  <c r="K13" i="26"/>
  <c r="U4" i="20"/>
  <c r="U3" i="20" s="1"/>
  <c r="F52" i="20"/>
  <c r="J8" i="22"/>
  <c r="E4" i="22"/>
  <c r="J4" i="22" s="1"/>
  <c r="K4" i="31"/>
  <c r="K3" i="31" s="1"/>
  <c r="Q3" i="31"/>
  <c r="G3" i="25"/>
  <c r="L76" i="21"/>
  <c r="M80" i="24"/>
  <c r="E79" i="24"/>
  <c r="M79" i="24" s="1"/>
  <c r="V15" i="31"/>
  <c r="W7" i="32"/>
  <c r="G7" i="32"/>
  <c r="I7" i="32"/>
  <c r="H22" i="21"/>
  <c r="L22" i="21" s="1"/>
  <c r="L80" i="21"/>
  <c r="V85" i="31"/>
  <c r="P3" i="31"/>
  <c r="V13" i="31"/>
  <c r="R3" i="25"/>
  <c r="G4" i="20"/>
  <c r="G3" i="20" s="1"/>
  <c r="P3" i="20"/>
  <c r="S53" i="26"/>
  <c r="V80" i="20"/>
  <c r="J10" i="22"/>
  <c r="K3" i="25"/>
  <c r="W8" i="25"/>
  <c r="E4" i="25"/>
  <c r="L75" i="21"/>
  <c r="S12" i="26"/>
  <c r="M10" i="26"/>
  <c r="M8" i="26" s="1"/>
  <c r="M4" i="26" s="1"/>
  <c r="M3" i="26" s="1"/>
  <c r="M72" i="24"/>
  <c r="E71" i="24"/>
  <c r="M71" i="24" s="1"/>
  <c r="S14" i="26"/>
  <c r="L10" i="21"/>
  <c r="F52" i="25"/>
  <c r="F3" i="25" s="1"/>
  <c r="K4" i="20"/>
  <c r="J7" i="32"/>
  <c r="H4" i="21"/>
  <c r="L4" i="21" s="1"/>
  <c r="V25" i="31"/>
  <c r="W85" i="25"/>
  <c r="K52" i="20"/>
  <c r="M89" i="24"/>
  <c r="G3" i="22"/>
  <c r="V53" i="31"/>
  <c r="I3" i="21"/>
  <c r="S74" i="26"/>
  <c r="I10" i="26"/>
  <c r="I8" i="26" s="1"/>
  <c r="M11" i="24"/>
  <c r="E10" i="24"/>
  <c r="M29" i="24"/>
  <c r="R3" i="26"/>
  <c r="T3" i="31"/>
  <c r="L3" i="26"/>
  <c r="M53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E3" i="21"/>
  <c r="L3" i="2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l="1"/>
  <c r="O3" i="26"/>
  <c r="W4" i="25"/>
  <c r="E3" i="25"/>
  <c r="W3" i="25" s="1"/>
  <c r="M10" i="24"/>
  <c r="E8" i="24"/>
  <c r="S10" i="26"/>
  <c r="E8" i="26"/>
  <c r="S8" i="26" s="1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M8" i="24" l="1"/>
  <c r="E4" i="24"/>
  <c r="M4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E3" i="24" l="1"/>
  <c r="M3" i="24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D120" i="17" l="1"/>
  <c r="G34" i="17"/>
  <c r="G16" i="17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<sst xmlns="http://schemas.openxmlformats.org/spreadsheetml/2006/main" count="4355" uniqueCount="722">
  <si>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</si>
  <si>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</si>
  <si>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</si>
  <si>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</si>
  <si>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</si>
  <si>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</si>
  <si>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</si>
  <si>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</si>
  <si>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</si>
  <si>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</si>
  <si>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</si>
  <si>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</si>
  <si>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</si>
  <si>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</si>
  <si>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</si>
  <si>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</si>
  <si>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</si>
  <si>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</si>
  <si>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</si>
  <si>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</si>
  <si>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</si>
  <si>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</si>
  <si>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</si>
  <si>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</si>
  <si>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</si>
  <si>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</si>
  <si>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</si>
  <si>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</si>
  <si>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</si>
  <si>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</si>
  <si>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</si>
  <si>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</si>
  <si>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</si>
  <si>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</si>
  <si>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</si>
  <si>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</si>
  <si>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</si>
  <si>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</si>
  <si>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</si>
  <si>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</si>
  <si>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</si>
  <si>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</si>
  <si>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</si>
  <si>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</si>
  <si>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</si>
  <si>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</si>
  <si>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</si>
  <si>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</si>
  <si>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</si>
  <si>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</si>
  <si>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</si>
  <si>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</si>
  <si>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</si>
  <si>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</si>
  <si>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</si>
  <si>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</si>
  <si>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</si>
  <si>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</si>
  <si>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</si>
  <si>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</si>
  <si>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</si>
  <si>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</si>
  <si>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</si>
  <si>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</si>
  <si>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</si>
  <si>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</si>
  <si>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</si>
  <si>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</si>
  <si>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</si>
  <si>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</si>
  <si>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</si>
  <si>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</si>
  <si>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</si>
  <si>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</si>
  <si>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</si>
  <si>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</si>
  <si>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</si>
  <si>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</si>
  <si>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</si>
  <si>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</si>
  <si>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</si>
  <si>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</si>
  <si>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</si>
  <si>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</si>
  <si>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</si>
  <si>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</si>
  <si>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</si>
  <si>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</si>
  <si>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</si>
  <si>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</si>
  <si>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</si>
  <si>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</si>
  <si>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</si>
  <si>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</si>
  <si>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</si>
  <si>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</si>
  <si>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</si>
  <si>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</si>
  <si>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</si>
  <si>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</si>
  <si>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</si>
  <si>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</si>
  <si>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</si>
  <si>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</si>
  <si>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</si>
  <si>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</si>
  <si>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</si>
  <si>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</si>
  <si>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</si>
  <si>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</si>
  <si>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</si>
  <si>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</si>
  <si>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</si>
  <si>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</si>
  <si>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</si>
  <si>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</si>
  <si>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</si>
  <si>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</si>
  <si>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</si>
  <si>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</si>
  <si>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</si>
  <si>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</si>
  <si>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</si>
  <si>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</si>
  <si>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</si>
  <si>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</si>
  <si>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</si>
  <si>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</si>
  <si>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</si>
  <si>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</si>
  <si>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</si>
  <si>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</si>
  <si>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</si>
  <si>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</si>
  <si>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</si>
  <si>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</si>
  <si>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</si>
  <si>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</si>
  <si>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</si>
  <si>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</si>
  <si>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</si>
  <si>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</si>
  <si>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</si>
  <si>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</si>
  <si>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</si>
  <si>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</si>
  <si>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</si>
  <si>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</si>
  <si>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</si>
  <si>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</si>
  <si>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</si>
  <si>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</si>
  <si>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</si>
  <si>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</si>
  <si>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</si>
  <si>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</si>
  <si>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</si>
  <si>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</si>
  <si>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</si>
  <si>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</si>
  <si>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</si>
  <si>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</si>
  <si>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</si>
  <si>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</si>
  <si>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</si>
  <si>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</si>
  <si>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</si>
  <si>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</si>
  <si>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</si>
  <si>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</si>
  <si>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</si>
  <si>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</si>
  <si>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</si>
  <si>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</si>
  <si>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</si>
  <si>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</si>
  <si>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</si>
  <si>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</si>
  <si>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</si>
  <si>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</si>
  <si>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</si>
  <si>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</si>
  <si>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</si>
  <si>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</si>
  <si>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</si>
  <si>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</si>
  <si>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</si>
  <si>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</si>
  <si>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</si>
  <si>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</si>
  <si>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</si>
  <si>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</si>
  <si>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</si>
  <si>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</si>
  <si>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</si>
  <si>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</si>
  <si>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</si>
  <si>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</si>
  <si>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</si>
  <si>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</si>
  <si>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</si>
  <si>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</si>
  <si>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</si>
  <si>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</si>
  <si>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</si>
  <si>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</si>
  <si>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</si>
  <si>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</si>
  <si>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</si>
  <si>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</si>
  <si>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</si>
  <si>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</si>
  <si>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</si>
  <si>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</si>
  <si>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</si>
  <si>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</si>
  <si>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</si>
  <si>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</si>
  <si>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</si>
  <si>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</si>
  <si>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</si>
  <si>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</si>
  <si>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</si>
  <si>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</si>
  <si>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</si>
  <si>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</si>
  <si>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</si>
  <si>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</si>
  <si>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</si>
  <si>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</si>
  <si>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</si>
  <si>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</si>
  <si>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</si>
  <si>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</si>
  <si>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</si>
  <si>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</si>
  <si>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</si>
  <si>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</si>
  <si>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</si>
  <si>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</si>
  <si>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</si>
  <si>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</si>
  <si>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</si>
  <si>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</si>
  <si>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</si>
  <si>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</si>
  <si>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</si>
  <si>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</si>
  <si>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</si>
  <si>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</si>
  <si>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</si>
  <si>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</si>
  <si>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</si>
  <si>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</si>
  <si>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</si>
  <si>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</si>
  <si>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</si>
  <si>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</si>
  <si>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</si>
  <si>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</si>
  <si>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</si>
  <si>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</si>
  <si>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</si>
  <si>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</si>
  <si>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</si>
  <si>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</si>
  <si>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</si>
  <si>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</si>
  <si>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</si>
  <si>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</si>
  <si>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</si>
  <si>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</si>
  <si>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</si>
  <si>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</si>
  <si>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</si>
  <si>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</si>
  <si>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</si>
  <si>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</si>
  <si>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</si>
  <si>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</si>
  <si>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</si>
  <si>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</si>
  <si>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</si>
  <si>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</si>
  <si>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</si>
  <si>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</si>
  <si>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</si>
  <si>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</si>
  <si>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</si>
  <si>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</si>
  <si>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</si>
  <si>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</si>
  <si>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</si>
  <si>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</si>
  <si>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</si>
  <si>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</si>
  <si>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</si>
  <si>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</si>
  <si>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</si>
  <si>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</si>
  <si>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</si>
  <si>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</si>
  <si>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</si>
  <si>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</si>
  <si>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</si>
  <si>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</si>
  <si>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</si>
  <si>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</si>
  <si>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</si>
  <si>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</si>
  <si>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</si>
  <si>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</si>
  <si>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</si>
  <si>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</si>
  <si>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</si>
  <si>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</si>
  <si>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</si>
  <si>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</si>
  <si>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</si>
  <si>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</si>
  <si>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</si>
  <si>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</si>
  <si>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</si>
  <si>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</si>
  <si>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</si>
  <si>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</si>
  <si>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</si>
  <si>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</si>
  <si>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</si>
  <si>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</si>
  <si>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</si>
  <si>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</si>
  <si>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</si>
  <si>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</si>
  <si>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</si>
  <si>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</si>
  <si>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</si>
  <si>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</si>
  <si>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</si>
  <si>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</si>
  <si>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</si>
  <si>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</si>
  <si>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</si>
  <si>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</si>
  <si>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</si>
  <si>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</si>
  <si>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</si>
  <si>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</si>
  <si>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</si>
  <si>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</si>
  <si>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</si>
  <si>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</si>
  <si>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</si>
  <si>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</si>
  <si>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</si>
  <si>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</si>
  <si>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</si>
  <si>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</si>
  <si>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</si>
  <si>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</si>
  <si>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</si>
  <si>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</si>
  <si>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</si>
  <si>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</si>
  <si>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</si>
  <si>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</si>
  <si>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</si>
  <si>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</si>
  <si>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</si>
  <si>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</si>
  <si>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</si>
  <si>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</si>
  <si>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</si>
  <si>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</si>
  <si>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</si>
  <si>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</si>
  <si>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</si>
  <si>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</si>
  <si>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</si>
  <si>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</si>
  <si>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</si>
  <si>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</si>
  <si>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</si>
  <si>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</si>
  <si>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</si>
  <si>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</si>
  <si>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</si>
  <si>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</si>
  <si>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</si>
  <si>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</si>
  <si>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</si>
  <si>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</si>
  <si>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</si>
  <si>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</si>
  <si>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</si>
  <si>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</si>
  <si>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</si>
  <si>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</si>
  <si>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</si>
  <si>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</si>
  <si>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</si>
  <si>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</si>
  <si>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</si>
  <si>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</si>
  <si>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</si>
  <si>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</si>
  <si>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</si>
  <si>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</si>
  <si>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</si>
  <si>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</si>
  <si>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</si>
  <si>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</si>
  <si>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</si>
  <si>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</si>
  <si>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</si>
  <si>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</si>
  <si>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</si>
  <si>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</si>
  <si>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</si>
  <si>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</si>
  <si>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</si>
  <si>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</si>
  <si>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</si>
  <si>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</si>
  <si>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</si>
  <si>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</si>
  <si>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</si>
  <si>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</si>
  <si>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</si>
  <si>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</si>
  <si>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</si>
  <si>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</si>
  <si>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</si>
  <si>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</si>
  <si>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</si>
  <si>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</si>
  <si>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</si>
  <si>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</si>
  <si>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</si>
  <si>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</si>
  <si>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</si>
  <si>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</si>
  <si>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</si>
  <si>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</si>
  <si>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</si>
  <si>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</si>
  <si>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</si>
  <si>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</si>
  <si>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</si>
  <si>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</si>
  <si>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</si>
  <si>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</si>
  <si>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</si>
  <si>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</si>
  <si>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</si>
  <si>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</si>
  <si>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</si>
  <si>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</si>
  <si>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</si>
  <si>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</si>
  <si>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</si>
  <si>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</si>
  <si>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</si>
  <si>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</si>
  <si>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</si>
  <si>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</si>
  <si>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</si>
  <si>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</si>
  <si>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</si>
  <si>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</si>
  <si>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</si>
  <si>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</si>
  <si>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</si>
  <si>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</si>
  <si>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</si>
  <si>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</si>
  <si>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</si>
  <si>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</si>
  <si>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</si>
  <si>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</si>
  <si>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</si>
  <si>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</si>
  <si>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</si>
  <si>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</si>
  <si>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</si>
  <si>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</si>
  <si>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</si>
  <si>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</si>
  <si>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</si>
  <si>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</si>
  <si>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</si>
  <si>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</si>
  <si>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</si>
  <si>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</si>
  <si>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</si>
  <si>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</si>
  <si>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</si>
  <si>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</si>
  <si>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</si>
  <si>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</si>
  <si>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</si>
  <si>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</si>
  <si>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</si>
  <si>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</si>
  <si>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</si>
  <si>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</si>
  <si>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</si>
  <si>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</si>
  <si>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</si>
  <si>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</si>
  <si>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</si>
  <si>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</si>
  <si>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</si>
  <si>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</si>
  <si>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</si>
  <si>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</si>
  <si>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</si>
  <si>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</si>
  <si>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</si>
  <si>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</si>
  <si>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</si>
  <si>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</si>
  <si>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</si>
  <si>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</si>
  <si>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</si>
  <si>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</si>
  <si>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</si>
  <si>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</si>
  <si>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</si>
  <si>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</si>
  <si>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</si>
  <si>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</si>
  <si>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</si>
  <si>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</si>
  <si>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</si>
  <si>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</si>
  <si>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</si>
  <si>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</si>
  <si>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</si>
  <si>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</si>
  <si>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</si>
  <si>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</si>
  <si>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</si>
  <si>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</si>
  <si>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</si>
  <si>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</si>
  <si>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</si>
  <si>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</si>
  <si>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</si>
  <si>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</si>
  <si>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</si>
  <si>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</si>
  <si>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</si>
  <si>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</si>
  <si>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</si>
  <si>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</si>
  <si>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</si>
  <si>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</si>
  <si>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</si>
  <si>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</si>
  <si>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</si>
  <si>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</si>
  <si>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</si>
  <si>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</si>
  <si>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</si>
  <si>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</si>
  <si>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</si>
  <si>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</si>
  <si>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</si>
  <si>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</si>
  <si>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</si>
  <si>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</si>
  <si>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</si>
  <si>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</si>
  <si>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</si>
  <si>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</si>
  <si>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</si>
  <si>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</si>
  <si>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</si>
  <si>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2021年镇管单位教育费附加经费预算（学前科）</t>
  </si>
  <si>
    <t>学校</t>
  </si>
  <si>
    <t>特色课程建设</t>
  </si>
  <si>
    <t>幼儿成长</t>
  </si>
  <si>
    <t>教育保育</t>
  </si>
  <si>
    <t>50000</t>
  </si>
  <si>
    <t>上海市闵行区马桥富卓幼儿园</t>
  </si>
  <si>
    <t>优质幼儿园创建</t>
  </si>
  <si>
    <t>闵行区马桥镇教育委员会</t>
  </si>
  <si>
    <t>智慧教育背景下教学活动的实践研究</t>
  </si>
  <si>
    <t xml:space="preserve">教学活动专题讲座 </t>
  </si>
  <si>
    <t>教学活动案例学习</t>
  </si>
  <si>
    <t>教学活动实践研究</t>
  </si>
  <si>
    <t>教学活动分享展示</t>
  </si>
  <si>
    <t>“悦读马桥,传承文化”
幼儿成长体验项目</t>
  </si>
  <si>
    <t>马桥富国幼儿园悦读马桥，玩转“水文化”项目</t>
  </si>
  <si>
    <t>马桥启英幼儿园“舞动童梦，唱响马桥”
幼儿成长体验项目</t>
  </si>
  <si>
    <t>马桥中心幼儿园“悦读马桥——小小手绘大变化”幼儿成长体验项目</t>
  </si>
  <si>
    <t>马桥实验幼儿园““悦读马桥，乐享生活”
幼儿生活体验项目</t>
  </si>
  <si>
    <t>马桥富卓幼儿园“快乐阅马桥”项目</t>
  </si>
  <si>
    <t>“悦读马桥,传承文化”幼儿成长体验项目</t>
  </si>
  <si>
    <t>马桥元祥幼儿园“悦读马桥—元宝乐淘陶”项目</t>
  </si>
  <si>
    <t>马桥富杰幼儿园
“童心阅马桥”多元阅读项目</t>
  </si>
  <si>
    <t>马桥镇小计</t>
  </si>
  <si>
    <t>2021年教育费附加专项预算（普教一科）</t>
  </si>
  <si>
    <t>预算单位</t>
  </si>
  <si>
    <t>学校少年宫</t>
  </si>
  <si>
    <t>运营管理补贴费</t>
  </si>
  <si>
    <t>非遗传承与发展 （陶笛）</t>
  </si>
  <si>
    <t>区级艺术</t>
  </si>
  <si>
    <t>区科技特色</t>
  </si>
  <si>
    <t>区级体育</t>
  </si>
  <si>
    <t>闵行区马桥文来外国语小学</t>
  </si>
  <si>
    <t>车模机器人社团活动</t>
  </si>
  <si>
    <t>课时费、材料费、专家指导费</t>
  </si>
  <si>
    <t>闵行区马桥镇复旦万科实验中学</t>
  </si>
  <si>
    <t>马桥强恕学校</t>
  </si>
  <si>
    <t>校网球队项目</t>
  </si>
  <si>
    <t>网球队训练、学生观摩</t>
  </si>
  <si>
    <t>百草园环保教育主题（城市里的小农场）</t>
  </si>
  <si>
    <t>棋乐无穷育德益智教育</t>
  </si>
  <si>
    <t>2021年镇级教育费附加专项预算（普教二科）</t>
  </si>
  <si>
    <t>学区化集团化建设</t>
  </si>
  <si>
    <t>马桥镇学区化（幼儿园）人工智能设备</t>
  </si>
  <si>
    <t>人工智能活动室设备</t>
  </si>
  <si>
    <t>学区化网球课程服务</t>
  </si>
  <si>
    <t>课程培训服务</t>
  </si>
  <si>
    <t>学区化网球器材</t>
  </si>
  <si>
    <t>网球、移动网、训练地标</t>
  </si>
  <si>
    <t>马桥小计</t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</si>
  <si>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</si>
  <si>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</si>
  <si>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</si>
  <si>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</si>
  <si>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</si>
  <si>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</si>
  <si>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</si>
  <si>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㎡</t>
  </si>
  <si>
    <t>建安费合计</t>
  </si>
  <si>
    <t>合计</t>
    <phoneticPr fontId="2" type="noConversion"/>
  </si>
  <si>
    <t>铲除面层及垃圾外运</t>
  </si>
  <si>
    <t xml:space="preserve"> 2021年马桥镇校舍维修项目预算细化表</t>
    <phoneticPr fontId="2" type="noConversion"/>
  </si>
  <si>
    <t>北楼3、4、5学生教室外走廊柱子书柜</t>
  </si>
  <si>
    <t>青少年创新素养培育</t>
  </si>
  <si>
    <t>模型创作与制作课时费、耗材、专家指导、学生活动与实践等</t>
  </si>
  <si>
    <t>课时费、专家指导费、耗材、陶笛文化交流与展示</t>
  </si>
  <si>
    <t>课程设计、活动物料、活动开展与实践、学生用品、专家指导等</t>
  </si>
  <si>
    <t>授课费、专家指导费、学生活动、赛事组织</t>
  </si>
  <si>
    <t>青少年传统文化传承与发展</t>
  </si>
  <si>
    <t>非遗文化探寻研学活动策划、课程设计、物料、活动组织等。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</si>
  <si>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</si>
  <si>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</si>
  <si>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</si>
  <si>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</si>
  <si>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</si>
  <si>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</si>
  <si>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</si>
  <si>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</si>
  <si>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</si>
  <si>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马桥实验小学</t>
  </si>
  <si>
    <t>9.5折下达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</si>
  <si>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</si>
  <si>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</si>
  <si>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</si>
  <si>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教学楼</t>
    <phoneticPr fontId="1" type="noConversion"/>
  </si>
  <si>
    <t>拆除原有屋面防水及垃圾外运</t>
    <phoneticPr fontId="1" type="noConversion"/>
  </si>
  <si>
    <t>场地检测费</t>
    <phoneticPr fontId="1" type="noConversion"/>
  </si>
  <si>
    <t>项</t>
    <phoneticPr fontId="1" type="noConversion"/>
  </si>
  <si>
    <t>㎡</t>
    <phoneticPr fontId="2" type="noConversion"/>
  </si>
  <si>
    <t>15厚EPDM塑胶场地</t>
    <phoneticPr fontId="2" type="noConversion"/>
  </si>
  <si>
    <t>教学楼</t>
    <phoneticPr fontId="2" type="noConversion"/>
  </si>
  <si>
    <t>马桥实验幼儿园</t>
    <phoneticPr fontId="2" type="noConversion"/>
  </si>
  <si>
    <t>银春路1800弄150号</t>
    <phoneticPr fontId="2" type="noConversion"/>
  </si>
  <si>
    <t>屋顶</t>
    <phoneticPr fontId="2" type="noConversion"/>
  </si>
  <si>
    <t>防水维修</t>
    <phoneticPr fontId="2" type="noConversion"/>
  </si>
  <si>
    <t>操场</t>
    <phoneticPr fontId="2" type="noConversion"/>
  </si>
  <si>
    <t>马桥强恕学校</t>
    <phoneticPr fontId="2" type="noConversion"/>
  </si>
  <si>
    <t>马桥镇北松路2258号</t>
    <phoneticPr fontId="2" type="noConversion"/>
  </si>
  <si>
    <t>新做屋面隔热及防水</t>
    <phoneticPr fontId="1" type="noConversion"/>
  </si>
  <si>
    <t>m²</t>
    <phoneticPr fontId="2" type="noConversion"/>
  </si>
  <si>
    <t>闵行区马桥实验小学</t>
    <phoneticPr fontId="1" type="noConversion"/>
  </si>
  <si>
    <t>银春路1750号</t>
    <phoneticPr fontId="1" type="noConversion"/>
  </si>
  <si>
    <t>北楼屋顶伸缩缝</t>
    <phoneticPr fontId="1" type="noConversion"/>
  </si>
  <si>
    <t>北楼3、4楼教室局部修缮</t>
    <phoneticPr fontId="1" type="noConversion"/>
  </si>
  <si>
    <t>北楼5楼专用教室修缮</t>
    <phoneticPr fontId="1" type="noConversion"/>
  </si>
  <si>
    <t>厕所</t>
    <phoneticPr fontId="1" type="noConversion"/>
  </si>
  <si>
    <t>间</t>
    <phoneticPr fontId="2" type="noConversion"/>
  </si>
  <si>
    <t>北楼1、2楼教师办公室恢复成学生教室</t>
    <phoneticPr fontId="1" type="noConversion"/>
  </si>
  <si>
    <t>3、4楼侧楼3间教师办公室</t>
    <phoneticPr fontId="1" type="noConversion"/>
  </si>
  <si>
    <t>底楼化学实验室</t>
    <phoneticPr fontId="1" type="noConversion"/>
  </si>
  <si>
    <t>5楼工会、校务管理部办公室</t>
    <phoneticPr fontId="1" type="noConversion"/>
  </si>
  <si>
    <t>套</t>
    <phoneticPr fontId="2" type="noConversion"/>
  </si>
  <si>
    <t>马桥富杰幼儿园（银康分园）</t>
    <phoneticPr fontId="2" type="noConversion"/>
  </si>
  <si>
    <t>银康路825号</t>
    <phoneticPr fontId="2" type="noConversion"/>
  </si>
  <si>
    <t>总计</t>
    <phoneticPr fontId="2" type="noConversion"/>
  </si>
  <si>
    <t>局部修缮</t>
    <phoneticPr fontId="2" type="noConversion"/>
  </si>
  <si>
    <t>马桥</t>
    <phoneticPr fontId="1" type="noConversion"/>
  </si>
  <si>
    <t>马桥中心幼儿园</t>
    <phoneticPr fontId="2" type="noConversion"/>
  </si>
  <si>
    <t>钱群/13818212625</t>
    <phoneticPr fontId="2" type="noConversion"/>
  </si>
  <si>
    <t>银春路1955弄181号</t>
    <phoneticPr fontId="2" type="noConversion"/>
  </si>
  <si>
    <t>幼儿园</t>
    <phoneticPr fontId="2" type="noConversion"/>
  </si>
  <si>
    <t>马桥强恕学校</t>
    <phoneticPr fontId="2" type="noConversion"/>
  </si>
  <si>
    <t>89年搬至现址</t>
    <phoneticPr fontId="2" type="noConversion"/>
  </si>
  <si>
    <t>赵金荣/13671741138</t>
    <phoneticPr fontId="2" type="noConversion"/>
  </si>
  <si>
    <t>北松路2258号</t>
    <phoneticPr fontId="2" type="noConversion"/>
  </si>
  <si>
    <t>九年一贯制</t>
    <phoneticPr fontId="2" type="noConversion"/>
  </si>
  <si>
    <t>局部修缮</t>
    <phoneticPr fontId="2" type="noConversion"/>
  </si>
  <si>
    <t>蔡伟/18916148897</t>
    <phoneticPr fontId="2" type="noConversion"/>
  </si>
  <si>
    <t>银春路1750号</t>
    <phoneticPr fontId="2" type="noConversion"/>
  </si>
  <si>
    <t>小学</t>
    <phoneticPr fontId="2" type="noConversion"/>
  </si>
  <si>
    <t>合计</t>
    <phoneticPr fontId="2" type="noConversion"/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</si>
  <si>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</si>
  <si>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</si>
  <si>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</si>
  <si>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</si>
  <si>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</si>
  <si>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</si>
  <si>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</si>
  <si>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</si>
  <si>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</si>
  <si>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</si>
  <si>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马桥镇：</t>
    <phoneticPr fontId="2" type="noConversion"/>
  </si>
  <si>
    <t>二次分配合计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</si>
</sst>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9219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2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3" fillId="0" borderId="0">
      <alignment vertical="center"/>
    </xf>
    <xf numFmtId="182" fontId="93" fillId="0" borderId="0">
      <alignment vertical="center"/>
    </xf>
    <xf numFmtId="182" fontId="41" fillId="0" borderId="0" applyNumberFormat="0" applyFont="0" applyFill="0" applyBorder="0" applyAlignment="0" applyProtection="0"/>
    <xf numFmtId="182" fontId="93" fillId="0" borderId="0">
      <alignment vertical="center"/>
    </xf>
    <xf numFmtId="182" fontId="93" fillId="0" borderId="0">
      <alignment vertical="center"/>
    </xf>
    <xf numFmtId="182" fontId="9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328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7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8" xfId="0" applyNumberFormat="1" applyFont="1" applyFill="1" applyBorder="1" applyAlignment="1" applyProtection="1">
      <alignment vertical="center"/>
      <protection locked="0"/>
    </xf>
    <xf numFmtId="182" fontId="15" fillId="5" borderId="8" xfId="0" applyFont="1" applyFill="1" applyBorder="1" applyAlignment="1" applyProtection="1">
      <alignment wrapText="1"/>
      <protection locked="0"/>
    </xf>
    <xf numFmtId="178" fontId="15" fillId="5" borderId="8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8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7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8" xfId="0" applyNumberFormat="1" applyFont="1" applyFill="1" applyBorder="1" applyAlignment="1" applyProtection="1">
      <alignment vertical="center"/>
      <protection locked="0"/>
    </xf>
    <xf numFmtId="182" fontId="2" fillId="5" borderId="8" xfId="0" applyFont="1" applyFill="1" applyBorder="1" applyAlignment="1" applyProtection="1">
      <alignment wrapText="1"/>
      <protection locked="0"/>
    </xf>
    <xf numFmtId="178" fontId="2" fillId="5" borderId="8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8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182" fontId="91" fillId="4" borderId="0" xfId="4430" applyNumberFormat="1" applyFont="1" applyFill="1" applyAlignment="1">
      <alignment vertical="center"/>
    </xf>
    <xf numFmtId="182" fontId="91" fillId="4" borderId="0" xfId="4430" applyNumberFormat="1" applyFont="1" applyFill="1" applyBorder="1" applyAlignment="1">
      <alignment vertical="center"/>
    </xf>
    <xf numFmtId="182" fontId="91" fillId="4" borderId="0" xfId="4430" applyNumberFormat="1" applyFont="1" applyFill="1" applyBorder="1" applyAlignment="1">
      <alignment horizontal="center" vertical="center"/>
    </xf>
    <xf numFmtId="182" fontId="91" fillId="4" borderId="0" xfId="4430" applyNumberFormat="1" applyFont="1" applyFill="1" applyAlignment="1">
      <alignment horizontal="center" vertical="center"/>
    </xf>
    <xf numFmtId="181" fontId="5" fillId="4" borderId="0" xfId="8909" applyFont="1" applyFill="1" applyAlignment="1">
      <alignment horizontal="center" vertical="center"/>
    </xf>
    <xf numFmtId="181" fontId="5" fillId="4" borderId="0" xfId="8909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7" fillId="3" borderId="1" xfId="20" applyNumberFormat="1" applyFont="1" applyFill="1" applyBorder="1" applyAlignment="1">
      <alignment horizontal="center" vertical="center"/>
    </xf>
    <xf numFmtId="0" fontId="83" fillId="3" borderId="1" xfId="20" applyNumberFormat="1" applyFont="1" applyFill="1" applyBorder="1" applyAlignment="1">
      <alignment horizontal="center" vertical="center" shrinkToFit="1"/>
    </xf>
    <xf numFmtId="0" fontId="83" fillId="3" borderId="1" xfId="20" applyNumberFormat="1" applyFont="1" applyFill="1" applyBorder="1" applyAlignment="1">
      <alignment horizontal="center" vertical="center" wrapText="1" shrinkToFit="1"/>
    </xf>
    <xf numFmtId="0" fontId="85" fillId="0" borderId="1" xfId="20" applyNumberFormat="1" applyFont="1" applyFill="1" applyBorder="1" applyAlignment="1">
      <alignment vertical="center"/>
    </xf>
    <xf numFmtId="0" fontId="85" fillId="0" borderId="1" xfId="20" applyNumberFormat="1" applyFont="1" applyFill="1" applyBorder="1" applyAlignment="1">
      <alignment vertical="center" wrapText="1"/>
    </xf>
    <xf numFmtId="0" fontId="85" fillId="0" borderId="1" xfId="20" applyNumberFormat="1" applyFont="1" applyFill="1" applyBorder="1" applyAlignment="1">
      <alignment horizontal="center" vertical="center"/>
    </xf>
    <xf numFmtId="0" fontId="85" fillId="0" borderId="1" xfId="20" applyNumberFormat="1" applyFont="1" applyFill="1" applyBorder="1" applyAlignment="1">
      <alignment horizontal="right" vertical="center"/>
    </xf>
    <xf numFmtId="0" fontId="53" fillId="3" borderId="1" xfId="20" applyNumberFormat="1" applyFont="1" applyFill="1" applyBorder="1" applyAlignment="1">
      <alignment vertical="center"/>
    </xf>
    <xf numFmtId="0" fontId="85" fillId="3" borderId="1" xfId="20" applyNumberFormat="1" applyFont="1" applyFill="1" applyBorder="1" applyAlignment="1">
      <alignment horizontal="center" vertical="center"/>
    </xf>
    <xf numFmtId="0" fontId="53" fillId="6" borderId="1" xfId="20" applyNumberFormat="1" applyFont="1" applyFill="1" applyBorder="1" applyAlignment="1">
      <alignment horizontal="center" vertical="center"/>
    </xf>
    <xf numFmtId="0" fontId="53" fillId="6" borderId="1" xfId="20" applyNumberFormat="1" applyFont="1" applyFill="1" applyBorder="1" applyAlignment="1">
      <alignment vertical="center"/>
    </xf>
    <xf numFmtId="0" fontId="85" fillId="6" borderId="1" xfId="20" applyNumberFormat="1" applyFont="1" applyFill="1" applyBorder="1" applyAlignment="1">
      <alignment horizontal="center" vertical="center"/>
    </xf>
    <xf numFmtId="0" fontId="85" fillId="6" borderId="1" xfId="20" applyNumberFormat="1" applyFont="1" applyFill="1" applyBorder="1" applyAlignment="1">
      <alignment horizontal="right" vertical="center"/>
    </xf>
    <xf numFmtId="0" fontId="87" fillId="3" borderId="1" xfId="20" applyNumberFormat="1" applyFont="1" applyFill="1" applyBorder="1">
      <alignment vertical="center"/>
    </xf>
    <xf numFmtId="0" fontId="85" fillId="0" borderId="1" xfId="4430" applyNumberFormat="1" applyFont="1" applyFill="1" applyBorder="1" applyAlignment="1">
      <alignment horizontal="center" vertical="center"/>
    </xf>
    <xf numFmtId="0" fontId="85" fillId="0" borderId="1" xfId="4430" applyNumberFormat="1" applyFont="1" applyFill="1" applyBorder="1" applyAlignment="1">
      <alignment horizontal="right" vertical="center"/>
    </xf>
    <xf numFmtId="0" fontId="20" fillId="0" borderId="0" xfId="9205" applyNumberFormat="1">
      <alignment vertical="center"/>
    </xf>
    <xf numFmtId="0" fontId="89" fillId="67" borderId="29" xfId="9205" applyNumberFormat="1" applyFont="1" applyFill="1" applyBorder="1" applyAlignment="1">
      <alignment horizontal="center" vertical="center"/>
    </xf>
    <xf numFmtId="0" fontId="89" fillId="0" borderId="0" xfId="9205" applyNumberFormat="1" applyFont="1" applyFill="1" applyBorder="1" applyAlignment="1">
      <alignment horizontal="center" vertical="center"/>
    </xf>
    <xf numFmtId="0" fontId="89" fillId="6" borderId="29" xfId="9205" applyNumberFormat="1" applyFont="1" applyFill="1" applyBorder="1" applyAlignment="1">
      <alignment horizontal="center" vertical="center"/>
    </xf>
    <xf numFmtId="0" fontId="89" fillId="6" borderId="29" xfId="9205" applyNumberFormat="1" applyFont="1" applyFill="1" applyBorder="1" applyAlignment="1">
      <alignment horizontal="left" vertical="center"/>
    </xf>
    <xf numFmtId="0" fontId="89" fillId="6" borderId="29" xfId="9205" applyNumberFormat="1" applyFont="1" applyFill="1" applyBorder="1" applyAlignment="1">
      <alignment horizontal="left" vertical="center" wrapText="1"/>
    </xf>
    <xf numFmtId="0" fontId="89" fillId="4" borderId="0" xfId="9205" applyNumberFormat="1" applyFont="1" applyFill="1" applyBorder="1" applyAlignment="1">
      <alignment horizontal="center" vertical="center"/>
    </xf>
    <xf numFmtId="0" fontId="89" fillId="0" borderId="29" xfId="9205" applyNumberFormat="1" applyFont="1" applyFill="1" applyBorder="1" applyAlignment="1">
      <alignment horizontal="center" vertical="center"/>
    </xf>
    <xf numFmtId="0" fontId="89" fillId="4" borderId="29" xfId="9205" applyNumberFormat="1" applyFont="1" applyFill="1" applyBorder="1" applyAlignment="1">
      <alignment horizontal="left" vertical="center"/>
    </xf>
    <xf numFmtId="0" fontId="89" fillId="4" borderId="29" xfId="9205" applyNumberFormat="1" applyFont="1" applyFill="1" applyBorder="1" applyAlignment="1">
      <alignment horizontal="center" vertical="center"/>
    </xf>
    <xf numFmtId="0" fontId="89" fillId="4" borderId="29" xfId="9205" applyNumberFormat="1" applyFont="1" applyFill="1" applyBorder="1" applyAlignment="1">
      <alignment horizontal="left" vertical="center" wrapText="1"/>
    </xf>
    <xf numFmtId="0" fontId="89" fillId="4" borderId="29" xfId="9210" applyNumberFormat="1" applyFont="1" applyFill="1" applyBorder="1" applyAlignment="1">
      <alignment horizontal="left" vertical="center" wrapText="1"/>
    </xf>
    <xf numFmtId="0" fontId="89" fillId="67" borderId="29" xfId="9205" applyNumberFormat="1" applyFont="1" applyFill="1" applyBorder="1" applyAlignment="1">
      <alignment horizontal="left" vertical="center" wrapText="1"/>
    </xf>
    <xf numFmtId="0" fontId="89" fillId="4" borderId="28" xfId="9205" applyNumberFormat="1" applyFont="1" applyFill="1" applyBorder="1" applyAlignment="1">
      <alignment horizontal="center" vertical="center"/>
    </xf>
    <xf numFmtId="0" fontId="89" fillId="0" borderId="32" xfId="9205" applyNumberFormat="1" applyFont="1" applyFill="1" applyBorder="1" applyAlignment="1">
      <alignment horizontal="center" vertical="center"/>
    </xf>
    <xf numFmtId="0" fontId="89" fillId="4" borderId="28" xfId="9205" applyNumberFormat="1" applyFont="1" applyFill="1" applyBorder="1" applyAlignment="1">
      <alignment horizontal="left" vertical="center"/>
    </xf>
    <xf numFmtId="0" fontId="89" fillId="4" borderId="28" xfId="9210" applyNumberFormat="1" applyFont="1" applyFill="1" applyBorder="1" applyAlignment="1">
      <alignment horizontal="left" vertical="center" wrapText="1"/>
    </xf>
    <xf numFmtId="0" fontId="80" fillId="0" borderId="0" xfId="0" applyNumberFormat="1" applyFont="1">
      <alignment vertical="center"/>
    </xf>
    <xf numFmtId="0" fontId="84" fillId="3" borderId="31" xfId="9202" applyNumberFormat="1" applyFont="1" applyFill="1" applyBorder="1" applyAlignment="1">
      <alignment horizontal="center" vertical="center" shrinkToFit="1"/>
    </xf>
    <xf numFmtId="0" fontId="85" fillId="0" borderId="31" xfId="9202" applyNumberFormat="1" applyFont="1" applyFill="1" applyBorder="1" applyAlignment="1">
      <alignment horizontal="left" vertical="center" wrapText="1"/>
    </xf>
    <xf numFmtId="0" fontId="85" fillId="4" borderId="31" xfId="9202" applyNumberFormat="1" applyFont="1" applyFill="1" applyBorder="1" applyAlignment="1">
      <alignment horizontal="right" vertical="center"/>
    </xf>
    <xf numFmtId="0" fontId="85" fillId="3" borderId="31" xfId="9202" applyNumberFormat="1" applyFont="1" applyFill="1" applyBorder="1" applyAlignment="1">
      <alignment horizontal="center" vertical="center"/>
    </xf>
    <xf numFmtId="0" fontId="85" fillId="3" borderId="31" xfId="9202" applyNumberFormat="1" applyFont="1" applyFill="1" applyBorder="1" applyAlignment="1">
      <alignment horizontal="left" vertical="center" wrapText="1"/>
    </xf>
    <xf numFmtId="0" fontId="85" fillId="3" borderId="31" xfId="9202" applyNumberFormat="1" applyFont="1" applyFill="1" applyBorder="1" applyAlignment="1">
      <alignment horizontal="right" vertical="center"/>
    </xf>
    <xf numFmtId="0" fontId="85" fillId="0" borderId="31" xfId="9202" applyNumberFormat="1" applyFont="1" applyFill="1" applyBorder="1" applyAlignment="1">
      <alignment horizontal="right" vertical="center"/>
    </xf>
    <xf numFmtId="0" fontId="85" fillId="3" borderId="31" xfId="9202" applyNumberFormat="1" applyFont="1" applyFill="1" applyBorder="1" applyAlignment="1">
      <alignment horizontal="left" vertical="center"/>
    </xf>
    <xf numFmtId="0" fontId="85" fillId="0" borderId="31" xfId="9202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3" fillId="4" borderId="31" xfId="4430" applyNumberFormat="1" applyFont="1" applyFill="1" applyBorder="1" applyAlignment="1">
      <alignment horizontal="center" vertical="center"/>
    </xf>
    <xf numFmtId="0" fontId="92" fillId="4" borderId="31" xfId="0" applyNumberFormat="1" applyFont="1" applyFill="1" applyBorder="1" applyAlignment="1">
      <alignment horizontal="center" vertical="center"/>
    </xf>
    <xf numFmtId="0" fontId="92" fillId="4" borderId="31" xfId="8913" applyNumberFormat="1" applyFont="1" applyFill="1" applyBorder="1" applyAlignment="1">
      <alignment horizontal="center" vertical="center"/>
    </xf>
    <xf numFmtId="0" fontId="53" fillId="4" borderId="0" xfId="0" applyNumberFormat="1" applyFont="1" applyFill="1" applyAlignment="1">
      <alignment horizontal="center" vertical="center"/>
    </xf>
    <xf numFmtId="0" fontId="92" fillId="4" borderId="31" xfId="9206" applyNumberFormat="1" applyFont="1" applyFill="1" applyBorder="1" applyAlignment="1">
      <alignment horizontal="center" vertical="center" wrapText="1"/>
    </xf>
    <xf numFmtId="0" fontId="92" fillId="4" borderId="31" xfId="8913" applyNumberFormat="1" applyFont="1" applyFill="1" applyBorder="1" applyAlignment="1">
      <alignment horizontal="center" vertical="center" wrapText="1"/>
    </xf>
    <xf numFmtId="0" fontId="92" fillId="4" borderId="31" xfId="4511" applyNumberFormat="1" applyFont="1" applyFill="1" applyBorder="1" applyAlignment="1">
      <alignment horizontal="center" vertical="center"/>
    </xf>
    <xf numFmtId="0" fontId="53" fillId="4" borderId="31" xfId="8913" applyNumberFormat="1" applyFont="1" applyFill="1" applyBorder="1" applyAlignment="1">
      <alignment horizontal="center" vertical="center"/>
    </xf>
    <xf numFmtId="0" fontId="53" fillId="4" borderId="31" xfId="0" applyNumberFormat="1" applyFont="1" applyFill="1" applyBorder="1" applyAlignment="1">
      <alignment horizontal="center" vertical="center"/>
    </xf>
    <xf numFmtId="0" fontId="92" fillId="4" borderId="0" xfId="4430" applyNumberFormat="1" applyFont="1" applyFill="1" applyAlignment="1">
      <alignment vertical="center"/>
    </xf>
    <xf numFmtId="0" fontId="92" fillId="4" borderId="31" xfId="8909" applyNumberFormat="1" applyFont="1" applyFill="1" applyBorder="1" applyAlignment="1">
      <alignment horizontal="center" vertical="center" wrapText="1"/>
    </xf>
    <xf numFmtId="0" fontId="53" fillId="4" borderId="0" xfId="0" applyNumberFormat="1" applyFont="1" applyFill="1" applyAlignment="1">
      <alignment vertical="center"/>
    </xf>
    <xf numFmtId="0" fontId="92" fillId="4" borderId="0" xfId="4511" applyNumberFormat="1" applyFont="1" applyFill="1" applyAlignment="1">
      <alignment vertical="center"/>
    </xf>
    <xf numFmtId="0" fontId="92" fillId="4" borderId="31" xfId="4430" applyNumberFormat="1" applyFont="1" applyFill="1" applyBorder="1" applyAlignment="1">
      <alignment vertical="center"/>
    </xf>
    <xf numFmtId="0" fontId="53" fillId="4" borderId="31" xfId="9206" applyNumberFormat="1" applyFont="1" applyFill="1" applyBorder="1" applyAlignment="1">
      <alignment horizontal="center" vertical="center" wrapText="1"/>
    </xf>
    <xf numFmtId="0" fontId="92" fillId="4" borderId="31" xfId="8909" applyNumberFormat="1" applyFont="1" applyFill="1" applyBorder="1" applyAlignment="1">
      <alignment horizontal="center" vertical="center"/>
    </xf>
    <xf numFmtId="0" fontId="92" fillId="4" borderId="31" xfId="4430" applyNumberFormat="1" applyFont="1" applyFill="1" applyBorder="1" applyAlignment="1">
      <alignment horizontal="center" vertical="center" wrapText="1"/>
    </xf>
    <xf numFmtId="0" fontId="92" fillId="4" borderId="31" xfId="4430" applyNumberFormat="1" applyFont="1" applyFill="1" applyBorder="1" applyAlignment="1">
      <alignment horizontal="center" vertical="center"/>
    </xf>
    <xf numFmtId="0" fontId="92" fillId="4" borderId="31" xfId="4430" applyNumberFormat="1" applyFont="1" applyFill="1" applyBorder="1" applyAlignment="1">
      <alignment horizontal="center" vertical="center" wrapText="1"/>
    </xf>
    <xf numFmtId="0" fontId="92" fillId="4" borderId="31" xfId="4430" applyNumberFormat="1" applyFont="1" applyFill="1" applyBorder="1" applyAlignment="1">
      <alignment horizontal="center" vertical="center"/>
    </xf>
    <xf numFmtId="0" fontId="92" fillId="4" borderId="31" xfId="4430" applyNumberFormat="1" applyFont="1" applyFill="1" applyBorder="1" applyAlignment="1">
      <alignment vertical="center" wrapText="1"/>
    </xf>
    <xf numFmtId="0" fontId="53" fillId="0" borderId="31" xfId="9206" applyNumberFormat="1" applyFont="1" applyFill="1" applyBorder="1" applyAlignment="1">
      <alignment horizontal="center" vertical="center" wrapText="1"/>
    </xf>
    <xf numFmtId="0" fontId="92" fillId="0" borderId="31" xfId="9206" applyNumberFormat="1" applyFont="1" applyFill="1" applyBorder="1" applyAlignment="1">
      <alignment horizontal="center" vertical="center" wrapText="1"/>
    </xf>
    <xf numFmtId="0" fontId="92" fillId="0" borderId="31" xfId="8909" applyNumberFormat="1" applyFont="1" applyFill="1" applyBorder="1" applyAlignment="1">
      <alignment horizontal="center" vertical="center" wrapText="1"/>
    </xf>
    <xf numFmtId="0" fontId="53" fillId="0" borderId="0" xfId="0" applyNumberFormat="1" applyFont="1" applyAlignment="1">
      <alignment vertical="center"/>
    </xf>
    <xf numFmtId="0" fontId="53" fillId="0" borderId="31" xfId="0" applyNumberFormat="1" applyFont="1" applyBorder="1" applyAlignment="1">
      <alignment horizontal="center" vertical="center"/>
    </xf>
    <xf numFmtId="0" fontId="2" fillId="4" borderId="31" xfId="4430" applyNumberFormat="1" applyFont="1" applyFill="1" applyBorder="1" applyAlignment="1">
      <alignment horizontal="center" vertical="center"/>
    </xf>
    <xf numFmtId="0" fontId="2" fillId="4" borderId="31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2" fillId="4" borderId="31" xfId="9206" applyNumberFormat="1" applyFont="1" applyFill="1" applyBorder="1" applyAlignment="1">
      <alignment horizontal="center" vertical="center" wrapText="1"/>
    </xf>
    <xf numFmtId="0" fontId="35" fillId="4" borderId="31" xfId="4430" applyNumberFormat="1" applyFont="1" applyFill="1" applyBorder="1" applyAlignment="1">
      <alignment horizontal="center" vertical="center"/>
    </xf>
    <xf numFmtId="0" fontId="95" fillId="0" borderId="0" xfId="4430" applyNumberFormat="1" applyFont="1" applyAlignment="1">
      <alignment vertical="center"/>
    </xf>
    <xf numFmtId="0" fontId="3" fillId="0" borderId="0" xfId="4430" applyNumberFormat="1" applyFont="1"/>
    <xf numFmtId="184" fontId="2" fillId="4" borderId="31" xfId="4430" applyNumberFormat="1" applyFont="1" applyFill="1" applyBorder="1" applyAlignment="1">
      <alignment horizontal="center" vertical="center"/>
    </xf>
    <xf numFmtId="179" fontId="2" fillId="4" borderId="31" xfId="4430" applyNumberFormat="1" applyFont="1" applyFill="1" applyBorder="1" applyAlignment="1">
      <alignment horizontal="center" vertical="center" wrapText="1"/>
    </xf>
    <xf numFmtId="184" fontId="94" fillId="4" borderId="31" xfId="4430" applyNumberFormat="1" applyFont="1" applyFill="1" applyBorder="1" applyAlignment="1">
      <alignment horizontal="center" vertical="center"/>
    </xf>
    <xf numFmtId="179" fontId="95" fillId="4" borderId="31" xfId="4430" applyNumberFormat="1" applyFont="1" applyFill="1" applyBorder="1" applyAlignment="1">
      <alignment horizontal="center" vertical="center"/>
    </xf>
    <xf numFmtId="179" fontId="2" fillId="4" borderId="31" xfId="4430" applyNumberFormat="1" applyFont="1" applyFill="1" applyBorder="1" applyAlignment="1">
      <alignment horizontal="center" vertical="center"/>
    </xf>
    <xf numFmtId="184" fontId="2" fillId="4" borderId="31" xfId="9206" applyNumberFormat="1" applyFont="1" applyFill="1" applyBorder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89" fillId="4" borderId="32" xfId="9205" applyNumberFormat="1" applyFont="1" applyFill="1" applyBorder="1" applyAlignment="1">
      <alignment horizontal="center" vertical="center"/>
    </xf>
    <xf numFmtId="0" fontId="97" fillId="67" borderId="29" xfId="9205" applyNumberFormat="1" applyFont="1" applyFill="1" applyBorder="1" applyAlignment="1">
      <alignment horizontal="center" vertical="center"/>
    </xf>
    <xf numFmtId="0" fontId="97" fillId="0" borderId="0" xfId="9205" applyNumberFormat="1" applyFont="1" applyFill="1" applyBorder="1" applyAlignment="1">
      <alignment horizontal="center" vertical="center"/>
    </xf>
    <xf numFmtId="0" fontId="98" fillId="0" borderId="0" xfId="0" applyNumberFormat="1" applyFont="1">
      <alignment vertical="center"/>
    </xf>
    <xf numFmtId="0" fontId="100" fillId="0" borderId="0" xfId="0" applyNumberFormat="1" applyFont="1" applyBorder="1" applyAlignment="1">
      <alignment horizontal="right" vertical="center"/>
    </xf>
    <xf numFmtId="0" fontId="97" fillId="0" borderId="1" xfId="0" applyNumberFormat="1" applyFont="1" applyBorder="1" applyAlignment="1">
      <alignment horizontal="center" vertical="center"/>
    </xf>
    <xf numFmtId="0" fontId="97" fillId="0" borderId="1" xfId="0" applyNumberFormat="1" applyFont="1" applyFill="1" applyBorder="1" applyAlignment="1">
      <alignment horizontal="center" vertical="center"/>
    </xf>
    <xf numFmtId="177" fontId="101" fillId="0" borderId="1" xfId="0" applyNumberFormat="1" applyFont="1" applyBorder="1">
      <alignment vertical="center"/>
    </xf>
    <xf numFmtId="177" fontId="98" fillId="0" borderId="1" xfId="0" applyNumberFormat="1" applyFont="1" applyBorder="1">
      <alignment vertical="center"/>
    </xf>
    <xf numFmtId="0" fontId="97" fillId="0" borderId="1" xfId="0" applyNumberFormat="1" applyFont="1" applyBorder="1" applyAlignment="1">
      <alignment horizontal="center" vertical="center" wrapText="1"/>
    </xf>
    <xf numFmtId="177" fontId="97" fillId="0" borderId="1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99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0" fillId="0" borderId="30" xfId="0" applyNumberFormat="1" applyFont="1" applyBorder="1" applyAlignment="1">
      <alignment vertical="center"/>
    </xf>
    <xf numFmtId="182" fontId="0" fillId="0" borderId="30" xfId="0" applyNumberFormat="1" applyBorder="1" applyAlignment="1">
      <alignment vertical="center"/>
    </xf>
    <xf numFmtId="0" fontId="86" fillId="0" borderId="0" xfId="20" applyNumberFormat="1" applyFont="1" applyFill="1" applyAlignment="1" applyProtection="1">
      <alignment horizontal="center" vertical="top"/>
    </xf>
    <xf numFmtId="0" fontId="86" fillId="0" borderId="0" xfId="20" applyNumberFormat="1" applyFont="1" applyFill="1" applyAlignment="1" applyProtection="1">
      <alignment horizontal="left" vertical="top" indent="1"/>
    </xf>
    <xf numFmtId="0" fontId="86" fillId="0" borderId="0" xfId="20" applyNumberFormat="1" applyFont="1" applyFill="1" applyAlignment="1" applyProtection="1">
      <alignment horizontal="right" vertical="top"/>
    </xf>
    <xf numFmtId="0" fontId="85" fillId="0" borderId="1" xfId="20" applyNumberFormat="1" applyFont="1" applyFill="1" applyBorder="1" applyAlignment="1">
      <alignment horizontal="center" vertical="center"/>
    </xf>
    <xf numFmtId="0" fontId="53" fillId="0" borderId="1" xfId="20" applyNumberFormat="1" applyFont="1" applyBorder="1" applyAlignment="1">
      <alignment horizontal="center" vertical="center"/>
    </xf>
    <xf numFmtId="0" fontId="85" fillId="0" borderId="1" xfId="20" applyNumberFormat="1" applyFont="1" applyFill="1" applyBorder="1" applyAlignment="1">
      <alignment vertical="center"/>
    </xf>
    <xf numFmtId="0" fontId="20" fillId="0" borderId="1" xfId="20" applyNumberFormat="1" applyBorder="1" applyAlignment="1">
      <alignment vertical="center"/>
    </xf>
    <xf numFmtId="0" fontId="85" fillId="0" borderId="1" xfId="20" applyNumberFormat="1" applyFont="1" applyFill="1" applyBorder="1" applyAlignment="1">
      <alignment vertical="center" wrapText="1"/>
    </xf>
    <xf numFmtId="0" fontId="88" fillId="0" borderId="0" xfId="9205" applyNumberFormat="1" applyFont="1" applyFill="1" applyBorder="1" applyAlignment="1">
      <alignment horizontal="center" vertical="center"/>
    </xf>
    <xf numFmtId="0" fontId="81" fillId="0" borderId="30" xfId="9202" applyNumberFormat="1" applyFont="1" applyFill="1" applyBorder="1" applyAlignment="1">
      <alignment horizontal="center" vertical="center"/>
    </xf>
    <xf numFmtId="0" fontId="82" fillId="0" borderId="30" xfId="9202" applyNumberFormat="1" applyFont="1" applyFill="1" applyBorder="1" applyAlignment="1"/>
    <xf numFmtId="0" fontId="85" fillId="0" borderId="27" xfId="9202" applyNumberFormat="1" applyFont="1" applyFill="1" applyBorder="1" applyAlignment="1">
      <alignment horizontal="center" vertical="center"/>
    </xf>
    <xf numFmtId="0" fontId="85" fillId="0" borderId="6" xfId="9202" applyNumberFormat="1" applyFont="1" applyFill="1" applyBorder="1" applyAlignment="1">
      <alignment horizontal="center" vertical="center"/>
    </xf>
    <xf numFmtId="0" fontId="85" fillId="0" borderId="5" xfId="9202" applyNumberFormat="1" applyFont="1" applyFill="1" applyBorder="1" applyAlignment="1">
      <alignment horizontal="center" vertical="center"/>
    </xf>
    <xf numFmtId="0" fontId="85" fillId="0" borderId="27" xfId="9202" applyNumberFormat="1" applyFont="1" applyFill="1" applyBorder="1" applyAlignment="1">
      <alignment horizontal="left" vertical="center"/>
    </xf>
    <xf numFmtId="0" fontId="85" fillId="0" borderId="6" xfId="9202" applyNumberFormat="1" applyFont="1" applyFill="1" applyBorder="1" applyAlignment="1">
      <alignment horizontal="left" vertical="center"/>
    </xf>
    <xf numFmtId="0" fontId="85" fillId="0" borderId="5" xfId="9202" applyNumberFormat="1" applyFont="1" applyFill="1" applyBorder="1" applyAlignment="1">
      <alignment horizontal="left" vertical="center"/>
    </xf>
    <xf numFmtId="182" fontId="90" fillId="4" borderId="0" xfId="4430" applyNumberFormat="1" applyFont="1" applyFill="1" applyAlignment="1">
      <alignment horizontal="center" vertical="center"/>
    </xf>
    <xf numFmtId="0" fontId="92" fillId="4" borderId="31" xfId="4430" applyNumberFormat="1" applyFont="1" applyFill="1" applyBorder="1" applyAlignment="1">
      <alignment horizontal="center" vertical="center"/>
    </xf>
    <xf numFmtId="0" fontId="92" fillId="4" borderId="31" xfId="9206" applyNumberFormat="1" applyFont="1" applyFill="1" applyBorder="1" applyAlignment="1">
      <alignment horizontal="center" vertical="center" wrapText="1"/>
    </xf>
    <xf numFmtId="0" fontId="53" fillId="0" borderId="31" xfId="9206" applyNumberFormat="1" applyFont="1" applyFill="1" applyBorder="1" applyAlignment="1">
      <alignment horizontal="center" vertical="center" wrapText="1"/>
    </xf>
    <xf numFmtId="0" fontId="53" fillId="0" borderId="31" xfId="0" applyNumberFormat="1" applyFont="1" applyBorder="1" applyAlignment="1">
      <alignment horizontal="center" vertical="center"/>
    </xf>
    <xf numFmtId="0" fontId="96" fillId="4" borderId="0" xfId="4430" applyNumberFormat="1" applyFont="1" applyFill="1" applyAlignment="1">
      <alignment horizontal="center" vertical="center"/>
    </xf>
    <xf numFmtId="0" fontId="35" fillId="4" borderId="31" xfId="4430" applyNumberFormat="1" applyFont="1" applyFill="1" applyBorder="1" applyAlignment="1">
      <alignment horizontal="center" vertical="center"/>
    </xf>
  </cellXfs>
  <cellStyles count="9219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2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8"/>
    <cellStyle name="常规 2 25" xfId="9215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1"/>
    <cellStyle name="常规 294 3" xfId="9216"/>
    <cellStyle name="常规 295" xfId="9202"/>
    <cellStyle name="常规 296" xfId="9204"/>
    <cellStyle name="常规 297" xfId="9203"/>
    <cellStyle name="常规 298" xfId="9214"/>
    <cellStyle name="常规 299" xfId="9218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9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3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7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7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10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6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84" t="s">
        <v>545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sqref="A1:E10"/>
    </sheetView>
  </sheetViews>
  <sheetFormatPr defaultColWidth="9" defaultRowHeight="13.5"/>
  <cols>
    <col min="1" max="1" width="6.625" style="186" customWidth="1"/>
    <col min="2" max="2" width="23.625" style="230" customWidth="1"/>
    <col min="3" max="3" width="18.625" style="186" customWidth="1"/>
    <col min="4" max="4" width="16.5" style="186" customWidth="1"/>
    <col min="5" max="5" width="26.625" style="186" customWidth="1"/>
    <col min="6" max="6" width="20.5" style="186" bestFit="1" customWidth="1"/>
    <col min="7" max="7" width="18.625" style="186" hidden="1" customWidth="1"/>
    <col min="8" max="8" width="18.375" style="186" bestFit="1" customWidth="1"/>
    <col min="9" max="9" width="14.375" style="186" hidden="1" customWidth="1"/>
    <col min="10" max="10" width="14.25" style="186" hidden="1" customWidth="1"/>
    <col min="11" max="254" width="9" style="186"/>
    <col min="255" max="255" width="6.625" style="186" customWidth="1"/>
    <col min="256" max="257" width="21.625" style="186" customWidth="1"/>
    <col min="258" max="258" width="16.125" style="186" bestFit="1" customWidth="1"/>
    <col min="259" max="259" width="13.875" style="186" bestFit="1" customWidth="1"/>
    <col min="260" max="260" width="17.25" style="186" bestFit="1" customWidth="1"/>
    <col min="261" max="262" width="20.5" style="186" bestFit="1" customWidth="1"/>
    <col min="263" max="263" width="0" style="186" hidden="1" customWidth="1"/>
    <col min="264" max="264" width="18.375" style="186" bestFit="1" customWidth="1"/>
    <col min="265" max="266" width="0" style="186" hidden="1" customWidth="1"/>
    <col min="267" max="510" width="9" style="186"/>
    <col min="511" max="511" width="6.625" style="186" customWidth="1"/>
    <col min="512" max="513" width="21.625" style="186" customWidth="1"/>
    <col min="514" max="514" width="16.125" style="186" bestFit="1" customWidth="1"/>
    <col min="515" max="515" width="13.875" style="186" bestFit="1" customWidth="1"/>
    <col min="516" max="516" width="17.25" style="186" bestFit="1" customWidth="1"/>
    <col min="517" max="518" width="20.5" style="186" bestFit="1" customWidth="1"/>
    <col min="519" max="519" width="0" style="186" hidden="1" customWidth="1"/>
    <col min="520" max="520" width="18.375" style="186" bestFit="1" customWidth="1"/>
    <col min="521" max="522" width="0" style="186" hidden="1" customWidth="1"/>
    <col min="523" max="766" width="9" style="186"/>
    <col min="767" max="767" width="6.625" style="186" customWidth="1"/>
    <col min="768" max="769" width="21.625" style="186" customWidth="1"/>
    <col min="770" max="770" width="16.125" style="186" bestFit="1" customWidth="1"/>
    <col min="771" max="771" width="13.875" style="186" bestFit="1" customWidth="1"/>
    <col min="772" max="772" width="17.25" style="186" bestFit="1" customWidth="1"/>
    <col min="773" max="774" width="20.5" style="186" bestFit="1" customWidth="1"/>
    <col min="775" max="775" width="0" style="186" hidden="1" customWidth="1"/>
    <col min="776" max="776" width="18.375" style="186" bestFit="1" customWidth="1"/>
    <col min="777" max="778" width="0" style="186" hidden="1" customWidth="1"/>
    <col min="779" max="1022" width="9" style="186"/>
    <col min="1023" max="1023" width="6.625" style="186" customWidth="1"/>
    <col min="1024" max="1025" width="21.625" style="186" customWidth="1"/>
    <col min="1026" max="1026" width="16.125" style="186" bestFit="1" customWidth="1"/>
    <col min="1027" max="1027" width="13.875" style="186" bestFit="1" customWidth="1"/>
    <col min="1028" max="1028" width="17.25" style="186" bestFit="1" customWidth="1"/>
    <col min="1029" max="1030" width="20.5" style="186" bestFit="1" customWidth="1"/>
    <col min="1031" max="1031" width="0" style="186" hidden="1" customWidth="1"/>
    <col min="1032" max="1032" width="18.375" style="186" bestFit="1" customWidth="1"/>
    <col min="1033" max="1034" width="0" style="186" hidden="1" customWidth="1"/>
    <col min="1035" max="1278" width="9" style="186"/>
    <col min="1279" max="1279" width="6.625" style="186" customWidth="1"/>
    <col min="1280" max="1281" width="21.625" style="186" customWidth="1"/>
    <col min="1282" max="1282" width="16.125" style="186" bestFit="1" customWidth="1"/>
    <col min="1283" max="1283" width="13.875" style="186" bestFit="1" customWidth="1"/>
    <col min="1284" max="1284" width="17.25" style="186" bestFit="1" customWidth="1"/>
    <col min="1285" max="1286" width="20.5" style="186" bestFit="1" customWidth="1"/>
    <col min="1287" max="1287" width="0" style="186" hidden="1" customWidth="1"/>
    <col min="1288" max="1288" width="18.375" style="186" bestFit="1" customWidth="1"/>
    <col min="1289" max="1290" width="0" style="186" hidden="1" customWidth="1"/>
    <col min="1291" max="1534" width="9" style="186"/>
    <col min="1535" max="1535" width="6.625" style="186" customWidth="1"/>
    <col min="1536" max="1537" width="21.625" style="186" customWidth="1"/>
    <col min="1538" max="1538" width="16.125" style="186" bestFit="1" customWidth="1"/>
    <col min="1539" max="1539" width="13.875" style="186" bestFit="1" customWidth="1"/>
    <col min="1540" max="1540" width="17.25" style="186" bestFit="1" customWidth="1"/>
    <col min="1541" max="1542" width="20.5" style="186" bestFit="1" customWidth="1"/>
    <col min="1543" max="1543" width="0" style="186" hidden="1" customWidth="1"/>
    <col min="1544" max="1544" width="18.375" style="186" bestFit="1" customWidth="1"/>
    <col min="1545" max="1546" width="0" style="186" hidden="1" customWidth="1"/>
    <col min="1547" max="1790" width="9" style="186"/>
    <col min="1791" max="1791" width="6.625" style="186" customWidth="1"/>
    <col min="1792" max="1793" width="21.625" style="186" customWidth="1"/>
    <col min="1794" max="1794" width="16.125" style="186" bestFit="1" customWidth="1"/>
    <col min="1795" max="1795" width="13.875" style="186" bestFit="1" customWidth="1"/>
    <col min="1796" max="1796" width="17.25" style="186" bestFit="1" customWidth="1"/>
    <col min="1797" max="1798" width="20.5" style="186" bestFit="1" customWidth="1"/>
    <col min="1799" max="1799" width="0" style="186" hidden="1" customWidth="1"/>
    <col min="1800" max="1800" width="18.375" style="186" bestFit="1" customWidth="1"/>
    <col min="1801" max="1802" width="0" style="186" hidden="1" customWidth="1"/>
    <col min="1803" max="2046" width="9" style="186"/>
    <col min="2047" max="2047" width="6.625" style="186" customWidth="1"/>
    <col min="2048" max="2049" width="21.625" style="186" customWidth="1"/>
    <col min="2050" max="2050" width="16.125" style="186" bestFit="1" customWidth="1"/>
    <col min="2051" max="2051" width="13.875" style="186" bestFit="1" customWidth="1"/>
    <col min="2052" max="2052" width="17.25" style="186" bestFit="1" customWidth="1"/>
    <col min="2053" max="2054" width="20.5" style="186" bestFit="1" customWidth="1"/>
    <col min="2055" max="2055" width="0" style="186" hidden="1" customWidth="1"/>
    <col min="2056" max="2056" width="18.375" style="186" bestFit="1" customWidth="1"/>
    <col min="2057" max="2058" width="0" style="186" hidden="1" customWidth="1"/>
    <col min="2059" max="2302" width="9" style="186"/>
    <col min="2303" max="2303" width="6.625" style="186" customWidth="1"/>
    <col min="2304" max="2305" width="21.625" style="186" customWidth="1"/>
    <col min="2306" max="2306" width="16.125" style="186" bestFit="1" customWidth="1"/>
    <col min="2307" max="2307" width="13.875" style="186" bestFit="1" customWidth="1"/>
    <col min="2308" max="2308" width="17.25" style="186" bestFit="1" customWidth="1"/>
    <col min="2309" max="2310" width="20.5" style="186" bestFit="1" customWidth="1"/>
    <col min="2311" max="2311" width="0" style="186" hidden="1" customWidth="1"/>
    <col min="2312" max="2312" width="18.375" style="186" bestFit="1" customWidth="1"/>
    <col min="2313" max="2314" width="0" style="186" hidden="1" customWidth="1"/>
    <col min="2315" max="2558" width="9" style="186"/>
    <col min="2559" max="2559" width="6.625" style="186" customWidth="1"/>
    <col min="2560" max="2561" width="21.625" style="186" customWidth="1"/>
    <col min="2562" max="2562" width="16.125" style="186" bestFit="1" customWidth="1"/>
    <col min="2563" max="2563" width="13.875" style="186" bestFit="1" customWidth="1"/>
    <col min="2564" max="2564" width="17.25" style="186" bestFit="1" customWidth="1"/>
    <col min="2565" max="2566" width="20.5" style="186" bestFit="1" customWidth="1"/>
    <col min="2567" max="2567" width="0" style="186" hidden="1" customWidth="1"/>
    <col min="2568" max="2568" width="18.375" style="186" bestFit="1" customWidth="1"/>
    <col min="2569" max="2570" width="0" style="186" hidden="1" customWidth="1"/>
    <col min="2571" max="2814" width="9" style="186"/>
    <col min="2815" max="2815" width="6.625" style="186" customWidth="1"/>
    <col min="2816" max="2817" width="21.625" style="186" customWidth="1"/>
    <col min="2818" max="2818" width="16.125" style="186" bestFit="1" customWidth="1"/>
    <col min="2819" max="2819" width="13.875" style="186" bestFit="1" customWidth="1"/>
    <col min="2820" max="2820" width="17.25" style="186" bestFit="1" customWidth="1"/>
    <col min="2821" max="2822" width="20.5" style="186" bestFit="1" customWidth="1"/>
    <col min="2823" max="2823" width="0" style="186" hidden="1" customWidth="1"/>
    <col min="2824" max="2824" width="18.375" style="186" bestFit="1" customWidth="1"/>
    <col min="2825" max="2826" width="0" style="186" hidden="1" customWidth="1"/>
    <col min="2827" max="3070" width="9" style="186"/>
    <col min="3071" max="3071" width="6.625" style="186" customWidth="1"/>
    <col min="3072" max="3073" width="21.625" style="186" customWidth="1"/>
    <col min="3074" max="3074" width="16.125" style="186" bestFit="1" customWidth="1"/>
    <col min="3075" max="3075" width="13.875" style="186" bestFit="1" customWidth="1"/>
    <col min="3076" max="3076" width="17.25" style="186" bestFit="1" customWidth="1"/>
    <col min="3077" max="3078" width="20.5" style="186" bestFit="1" customWidth="1"/>
    <col min="3079" max="3079" width="0" style="186" hidden="1" customWidth="1"/>
    <col min="3080" max="3080" width="18.375" style="186" bestFit="1" customWidth="1"/>
    <col min="3081" max="3082" width="0" style="186" hidden="1" customWidth="1"/>
    <col min="3083" max="3326" width="9" style="186"/>
    <col min="3327" max="3327" width="6.625" style="186" customWidth="1"/>
    <col min="3328" max="3329" width="21.625" style="186" customWidth="1"/>
    <col min="3330" max="3330" width="16.125" style="186" bestFit="1" customWidth="1"/>
    <col min="3331" max="3331" width="13.875" style="186" bestFit="1" customWidth="1"/>
    <col min="3332" max="3332" width="17.25" style="186" bestFit="1" customWidth="1"/>
    <col min="3333" max="3334" width="20.5" style="186" bestFit="1" customWidth="1"/>
    <col min="3335" max="3335" width="0" style="186" hidden="1" customWidth="1"/>
    <col min="3336" max="3336" width="18.375" style="186" bestFit="1" customWidth="1"/>
    <col min="3337" max="3338" width="0" style="186" hidden="1" customWidth="1"/>
    <col min="3339" max="3582" width="9" style="186"/>
    <col min="3583" max="3583" width="6.625" style="186" customWidth="1"/>
    <col min="3584" max="3585" width="21.625" style="186" customWidth="1"/>
    <col min="3586" max="3586" width="16.125" style="186" bestFit="1" customWidth="1"/>
    <col min="3587" max="3587" width="13.875" style="186" bestFit="1" customWidth="1"/>
    <col min="3588" max="3588" width="17.25" style="186" bestFit="1" customWidth="1"/>
    <col min="3589" max="3590" width="20.5" style="186" bestFit="1" customWidth="1"/>
    <col min="3591" max="3591" width="0" style="186" hidden="1" customWidth="1"/>
    <col min="3592" max="3592" width="18.375" style="186" bestFit="1" customWidth="1"/>
    <col min="3593" max="3594" width="0" style="186" hidden="1" customWidth="1"/>
    <col min="3595" max="3838" width="9" style="186"/>
    <col min="3839" max="3839" width="6.625" style="186" customWidth="1"/>
    <col min="3840" max="3841" width="21.625" style="186" customWidth="1"/>
    <col min="3842" max="3842" width="16.125" style="186" bestFit="1" customWidth="1"/>
    <col min="3843" max="3843" width="13.875" style="186" bestFit="1" customWidth="1"/>
    <col min="3844" max="3844" width="17.25" style="186" bestFit="1" customWidth="1"/>
    <col min="3845" max="3846" width="20.5" style="186" bestFit="1" customWidth="1"/>
    <col min="3847" max="3847" width="0" style="186" hidden="1" customWidth="1"/>
    <col min="3848" max="3848" width="18.375" style="186" bestFit="1" customWidth="1"/>
    <col min="3849" max="3850" width="0" style="186" hidden="1" customWidth="1"/>
    <col min="3851" max="4094" width="9" style="186"/>
    <col min="4095" max="4095" width="6.625" style="186" customWidth="1"/>
    <col min="4096" max="4097" width="21.625" style="186" customWidth="1"/>
    <col min="4098" max="4098" width="16.125" style="186" bestFit="1" customWidth="1"/>
    <col min="4099" max="4099" width="13.875" style="186" bestFit="1" customWidth="1"/>
    <col min="4100" max="4100" width="17.25" style="186" bestFit="1" customWidth="1"/>
    <col min="4101" max="4102" width="20.5" style="186" bestFit="1" customWidth="1"/>
    <col min="4103" max="4103" width="0" style="186" hidden="1" customWidth="1"/>
    <col min="4104" max="4104" width="18.375" style="186" bestFit="1" customWidth="1"/>
    <col min="4105" max="4106" width="0" style="186" hidden="1" customWidth="1"/>
    <col min="4107" max="4350" width="9" style="186"/>
    <col min="4351" max="4351" width="6.625" style="186" customWidth="1"/>
    <col min="4352" max="4353" width="21.625" style="186" customWidth="1"/>
    <col min="4354" max="4354" width="16.125" style="186" bestFit="1" customWidth="1"/>
    <col min="4355" max="4355" width="13.875" style="186" bestFit="1" customWidth="1"/>
    <col min="4356" max="4356" width="17.25" style="186" bestFit="1" customWidth="1"/>
    <col min="4357" max="4358" width="20.5" style="186" bestFit="1" customWidth="1"/>
    <col min="4359" max="4359" width="0" style="186" hidden="1" customWidth="1"/>
    <col min="4360" max="4360" width="18.375" style="186" bestFit="1" customWidth="1"/>
    <col min="4361" max="4362" width="0" style="186" hidden="1" customWidth="1"/>
    <col min="4363" max="4606" width="9" style="186"/>
    <col min="4607" max="4607" width="6.625" style="186" customWidth="1"/>
    <col min="4608" max="4609" width="21.625" style="186" customWidth="1"/>
    <col min="4610" max="4610" width="16.125" style="186" bestFit="1" customWidth="1"/>
    <col min="4611" max="4611" width="13.875" style="186" bestFit="1" customWidth="1"/>
    <col min="4612" max="4612" width="17.25" style="186" bestFit="1" customWidth="1"/>
    <col min="4613" max="4614" width="20.5" style="186" bestFit="1" customWidth="1"/>
    <col min="4615" max="4615" width="0" style="186" hidden="1" customWidth="1"/>
    <col min="4616" max="4616" width="18.375" style="186" bestFit="1" customWidth="1"/>
    <col min="4617" max="4618" width="0" style="186" hidden="1" customWidth="1"/>
    <col min="4619" max="4862" width="9" style="186"/>
    <col min="4863" max="4863" width="6.625" style="186" customWidth="1"/>
    <col min="4864" max="4865" width="21.625" style="186" customWidth="1"/>
    <col min="4866" max="4866" width="16.125" style="186" bestFit="1" customWidth="1"/>
    <col min="4867" max="4867" width="13.875" style="186" bestFit="1" customWidth="1"/>
    <col min="4868" max="4868" width="17.25" style="186" bestFit="1" customWidth="1"/>
    <col min="4869" max="4870" width="20.5" style="186" bestFit="1" customWidth="1"/>
    <col min="4871" max="4871" width="0" style="186" hidden="1" customWidth="1"/>
    <col min="4872" max="4872" width="18.375" style="186" bestFit="1" customWidth="1"/>
    <col min="4873" max="4874" width="0" style="186" hidden="1" customWidth="1"/>
    <col min="4875" max="5118" width="9" style="186"/>
    <col min="5119" max="5119" width="6.625" style="186" customWidth="1"/>
    <col min="5120" max="5121" width="21.625" style="186" customWidth="1"/>
    <col min="5122" max="5122" width="16.125" style="186" bestFit="1" customWidth="1"/>
    <col min="5123" max="5123" width="13.875" style="186" bestFit="1" customWidth="1"/>
    <col min="5124" max="5124" width="17.25" style="186" bestFit="1" customWidth="1"/>
    <col min="5125" max="5126" width="20.5" style="186" bestFit="1" customWidth="1"/>
    <col min="5127" max="5127" width="0" style="186" hidden="1" customWidth="1"/>
    <col min="5128" max="5128" width="18.375" style="186" bestFit="1" customWidth="1"/>
    <col min="5129" max="5130" width="0" style="186" hidden="1" customWidth="1"/>
    <col min="5131" max="5374" width="9" style="186"/>
    <col min="5375" max="5375" width="6.625" style="186" customWidth="1"/>
    <col min="5376" max="5377" width="21.625" style="186" customWidth="1"/>
    <col min="5378" max="5378" width="16.125" style="186" bestFit="1" customWidth="1"/>
    <col min="5379" max="5379" width="13.875" style="186" bestFit="1" customWidth="1"/>
    <col min="5380" max="5380" width="17.25" style="186" bestFit="1" customWidth="1"/>
    <col min="5381" max="5382" width="20.5" style="186" bestFit="1" customWidth="1"/>
    <col min="5383" max="5383" width="0" style="186" hidden="1" customWidth="1"/>
    <col min="5384" max="5384" width="18.375" style="186" bestFit="1" customWidth="1"/>
    <col min="5385" max="5386" width="0" style="186" hidden="1" customWidth="1"/>
    <col min="5387" max="5630" width="9" style="186"/>
    <col min="5631" max="5631" width="6.625" style="186" customWidth="1"/>
    <col min="5632" max="5633" width="21.625" style="186" customWidth="1"/>
    <col min="5634" max="5634" width="16.125" style="186" bestFit="1" customWidth="1"/>
    <col min="5635" max="5635" width="13.875" style="186" bestFit="1" customWidth="1"/>
    <col min="5636" max="5636" width="17.25" style="186" bestFit="1" customWidth="1"/>
    <col min="5637" max="5638" width="20.5" style="186" bestFit="1" customWidth="1"/>
    <col min="5639" max="5639" width="0" style="186" hidden="1" customWidth="1"/>
    <col min="5640" max="5640" width="18.375" style="186" bestFit="1" customWidth="1"/>
    <col min="5641" max="5642" width="0" style="186" hidden="1" customWidth="1"/>
    <col min="5643" max="5886" width="9" style="186"/>
    <col min="5887" max="5887" width="6.625" style="186" customWidth="1"/>
    <col min="5888" max="5889" width="21.625" style="186" customWidth="1"/>
    <col min="5890" max="5890" width="16.125" style="186" bestFit="1" customWidth="1"/>
    <col min="5891" max="5891" width="13.875" style="186" bestFit="1" customWidth="1"/>
    <col min="5892" max="5892" width="17.25" style="186" bestFit="1" customWidth="1"/>
    <col min="5893" max="5894" width="20.5" style="186" bestFit="1" customWidth="1"/>
    <col min="5895" max="5895" width="0" style="186" hidden="1" customWidth="1"/>
    <col min="5896" max="5896" width="18.375" style="186" bestFit="1" customWidth="1"/>
    <col min="5897" max="5898" width="0" style="186" hidden="1" customWidth="1"/>
    <col min="5899" max="6142" width="9" style="186"/>
    <col min="6143" max="6143" width="6.625" style="186" customWidth="1"/>
    <col min="6144" max="6145" width="21.625" style="186" customWidth="1"/>
    <col min="6146" max="6146" width="16.125" style="186" bestFit="1" customWidth="1"/>
    <col min="6147" max="6147" width="13.875" style="186" bestFit="1" customWidth="1"/>
    <col min="6148" max="6148" width="17.25" style="186" bestFit="1" customWidth="1"/>
    <col min="6149" max="6150" width="20.5" style="186" bestFit="1" customWidth="1"/>
    <col min="6151" max="6151" width="0" style="186" hidden="1" customWidth="1"/>
    <col min="6152" max="6152" width="18.375" style="186" bestFit="1" customWidth="1"/>
    <col min="6153" max="6154" width="0" style="186" hidden="1" customWidth="1"/>
    <col min="6155" max="6398" width="9" style="186"/>
    <col min="6399" max="6399" width="6.625" style="186" customWidth="1"/>
    <col min="6400" max="6401" width="21.625" style="186" customWidth="1"/>
    <col min="6402" max="6402" width="16.125" style="186" bestFit="1" customWidth="1"/>
    <col min="6403" max="6403" width="13.875" style="186" bestFit="1" customWidth="1"/>
    <col min="6404" max="6404" width="17.25" style="186" bestFit="1" customWidth="1"/>
    <col min="6405" max="6406" width="20.5" style="186" bestFit="1" customWidth="1"/>
    <col min="6407" max="6407" width="0" style="186" hidden="1" customWidth="1"/>
    <col min="6408" max="6408" width="18.375" style="186" bestFit="1" customWidth="1"/>
    <col min="6409" max="6410" width="0" style="186" hidden="1" customWidth="1"/>
    <col min="6411" max="6654" width="9" style="186"/>
    <col min="6655" max="6655" width="6.625" style="186" customWidth="1"/>
    <col min="6656" max="6657" width="21.625" style="186" customWidth="1"/>
    <col min="6658" max="6658" width="16.125" style="186" bestFit="1" customWidth="1"/>
    <col min="6659" max="6659" width="13.875" style="186" bestFit="1" customWidth="1"/>
    <col min="6660" max="6660" width="17.25" style="186" bestFit="1" customWidth="1"/>
    <col min="6661" max="6662" width="20.5" style="186" bestFit="1" customWidth="1"/>
    <col min="6663" max="6663" width="0" style="186" hidden="1" customWidth="1"/>
    <col min="6664" max="6664" width="18.375" style="186" bestFit="1" customWidth="1"/>
    <col min="6665" max="6666" width="0" style="186" hidden="1" customWidth="1"/>
    <col min="6667" max="6910" width="9" style="186"/>
    <col min="6911" max="6911" width="6.625" style="186" customWidth="1"/>
    <col min="6912" max="6913" width="21.625" style="186" customWidth="1"/>
    <col min="6914" max="6914" width="16.125" style="186" bestFit="1" customWidth="1"/>
    <col min="6915" max="6915" width="13.875" style="186" bestFit="1" customWidth="1"/>
    <col min="6916" max="6916" width="17.25" style="186" bestFit="1" customWidth="1"/>
    <col min="6917" max="6918" width="20.5" style="186" bestFit="1" customWidth="1"/>
    <col min="6919" max="6919" width="0" style="186" hidden="1" customWidth="1"/>
    <col min="6920" max="6920" width="18.375" style="186" bestFit="1" customWidth="1"/>
    <col min="6921" max="6922" width="0" style="186" hidden="1" customWidth="1"/>
    <col min="6923" max="7166" width="9" style="186"/>
    <col min="7167" max="7167" width="6.625" style="186" customWidth="1"/>
    <col min="7168" max="7169" width="21.625" style="186" customWidth="1"/>
    <col min="7170" max="7170" width="16.125" style="186" bestFit="1" customWidth="1"/>
    <col min="7171" max="7171" width="13.875" style="186" bestFit="1" customWidth="1"/>
    <col min="7172" max="7172" width="17.25" style="186" bestFit="1" customWidth="1"/>
    <col min="7173" max="7174" width="20.5" style="186" bestFit="1" customWidth="1"/>
    <col min="7175" max="7175" width="0" style="186" hidden="1" customWidth="1"/>
    <col min="7176" max="7176" width="18.375" style="186" bestFit="1" customWidth="1"/>
    <col min="7177" max="7178" width="0" style="186" hidden="1" customWidth="1"/>
    <col min="7179" max="7422" width="9" style="186"/>
    <col min="7423" max="7423" width="6.625" style="186" customWidth="1"/>
    <col min="7424" max="7425" width="21.625" style="186" customWidth="1"/>
    <col min="7426" max="7426" width="16.125" style="186" bestFit="1" customWidth="1"/>
    <col min="7427" max="7427" width="13.875" style="186" bestFit="1" customWidth="1"/>
    <col min="7428" max="7428" width="17.25" style="186" bestFit="1" customWidth="1"/>
    <col min="7429" max="7430" width="20.5" style="186" bestFit="1" customWidth="1"/>
    <col min="7431" max="7431" width="0" style="186" hidden="1" customWidth="1"/>
    <col min="7432" max="7432" width="18.375" style="186" bestFit="1" customWidth="1"/>
    <col min="7433" max="7434" width="0" style="186" hidden="1" customWidth="1"/>
    <col min="7435" max="7678" width="9" style="186"/>
    <col min="7679" max="7679" width="6.625" style="186" customWidth="1"/>
    <col min="7680" max="7681" width="21.625" style="186" customWidth="1"/>
    <col min="7682" max="7682" width="16.125" style="186" bestFit="1" customWidth="1"/>
    <col min="7683" max="7683" width="13.875" style="186" bestFit="1" customWidth="1"/>
    <col min="7684" max="7684" width="17.25" style="186" bestFit="1" customWidth="1"/>
    <col min="7685" max="7686" width="20.5" style="186" bestFit="1" customWidth="1"/>
    <col min="7687" max="7687" width="0" style="186" hidden="1" customWidth="1"/>
    <col min="7688" max="7688" width="18.375" style="186" bestFit="1" customWidth="1"/>
    <col min="7689" max="7690" width="0" style="186" hidden="1" customWidth="1"/>
    <col min="7691" max="7934" width="9" style="186"/>
    <col min="7935" max="7935" width="6.625" style="186" customWidth="1"/>
    <col min="7936" max="7937" width="21.625" style="186" customWidth="1"/>
    <col min="7938" max="7938" width="16.125" style="186" bestFit="1" customWidth="1"/>
    <col min="7939" max="7939" width="13.875" style="186" bestFit="1" customWidth="1"/>
    <col min="7940" max="7940" width="17.25" style="186" bestFit="1" customWidth="1"/>
    <col min="7941" max="7942" width="20.5" style="186" bestFit="1" customWidth="1"/>
    <col min="7943" max="7943" width="0" style="186" hidden="1" customWidth="1"/>
    <col min="7944" max="7944" width="18.375" style="186" bestFit="1" customWidth="1"/>
    <col min="7945" max="7946" width="0" style="186" hidden="1" customWidth="1"/>
    <col min="7947" max="8190" width="9" style="186"/>
    <col min="8191" max="8191" width="6.625" style="186" customWidth="1"/>
    <col min="8192" max="8193" width="21.625" style="186" customWidth="1"/>
    <col min="8194" max="8194" width="16.125" style="186" bestFit="1" customWidth="1"/>
    <col min="8195" max="8195" width="13.875" style="186" bestFit="1" customWidth="1"/>
    <col min="8196" max="8196" width="17.25" style="186" bestFit="1" customWidth="1"/>
    <col min="8197" max="8198" width="20.5" style="186" bestFit="1" customWidth="1"/>
    <col min="8199" max="8199" width="0" style="186" hidden="1" customWidth="1"/>
    <col min="8200" max="8200" width="18.375" style="186" bestFit="1" customWidth="1"/>
    <col min="8201" max="8202" width="0" style="186" hidden="1" customWidth="1"/>
    <col min="8203" max="8446" width="9" style="186"/>
    <col min="8447" max="8447" width="6.625" style="186" customWidth="1"/>
    <col min="8448" max="8449" width="21.625" style="186" customWidth="1"/>
    <col min="8450" max="8450" width="16.125" style="186" bestFit="1" customWidth="1"/>
    <col min="8451" max="8451" width="13.875" style="186" bestFit="1" customWidth="1"/>
    <col min="8452" max="8452" width="17.25" style="186" bestFit="1" customWidth="1"/>
    <col min="8453" max="8454" width="20.5" style="186" bestFit="1" customWidth="1"/>
    <col min="8455" max="8455" width="0" style="186" hidden="1" customWidth="1"/>
    <col min="8456" max="8456" width="18.375" style="186" bestFit="1" customWidth="1"/>
    <col min="8457" max="8458" width="0" style="186" hidden="1" customWidth="1"/>
    <col min="8459" max="8702" width="9" style="186"/>
    <col min="8703" max="8703" width="6.625" style="186" customWidth="1"/>
    <col min="8704" max="8705" width="21.625" style="186" customWidth="1"/>
    <col min="8706" max="8706" width="16.125" style="186" bestFit="1" customWidth="1"/>
    <col min="8707" max="8707" width="13.875" style="186" bestFit="1" customWidth="1"/>
    <col min="8708" max="8708" width="17.25" style="186" bestFit="1" customWidth="1"/>
    <col min="8709" max="8710" width="20.5" style="186" bestFit="1" customWidth="1"/>
    <col min="8711" max="8711" width="0" style="186" hidden="1" customWidth="1"/>
    <col min="8712" max="8712" width="18.375" style="186" bestFit="1" customWidth="1"/>
    <col min="8713" max="8714" width="0" style="186" hidden="1" customWidth="1"/>
    <col min="8715" max="8958" width="9" style="186"/>
    <col min="8959" max="8959" width="6.625" style="186" customWidth="1"/>
    <col min="8960" max="8961" width="21.625" style="186" customWidth="1"/>
    <col min="8962" max="8962" width="16.125" style="186" bestFit="1" customWidth="1"/>
    <col min="8963" max="8963" width="13.875" style="186" bestFit="1" customWidth="1"/>
    <col min="8964" max="8964" width="17.25" style="186" bestFit="1" customWidth="1"/>
    <col min="8965" max="8966" width="20.5" style="186" bestFit="1" customWidth="1"/>
    <col min="8967" max="8967" width="0" style="186" hidden="1" customWidth="1"/>
    <col min="8968" max="8968" width="18.375" style="186" bestFit="1" customWidth="1"/>
    <col min="8969" max="8970" width="0" style="186" hidden="1" customWidth="1"/>
    <col min="8971" max="9214" width="9" style="186"/>
    <col min="9215" max="9215" width="6.625" style="186" customWidth="1"/>
    <col min="9216" max="9217" width="21.625" style="186" customWidth="1"/>
    <col min="9218" max="9218" width="16.125" style="186" bestFit="1" customWidth="1"/>
    <col min="9219" max="9219" width="13.875" style="186" bestFit="1" customWidth="1"/>
    <col min="9220" max="9220" width="17.25" style="186" bestFit="1" customWidth="1"/>
    <col min="9221" max="9222" width="20.5" style="186" bestFit="1" customWidth="1"/>
    <col min="9223" max="9223" width="0" style="186" hidden="1" customWidth="1"/>
    <col min="9224" max="9224" width="18.375" style="186" bestFit="1" customWidth="1"/>
    <col min="9225" max="9226" width="0" style="186" hidden="1" customWidth="1"/>
    <col min="9227" max="9470" width="9" style="186"/>
    <col min="9471" max="9471" width="6.625" style="186" customWidth="1"/>
    <col min="9472" max="9473" width="21.625" style="186" customWidth="1"/>
    <col min="9474" max="9474" width="16.125" style="186" bestFit="1" customWidth="1"/>
    <col min="9475" max="9475" width="13.875" style="186" bestFit="1" customWidth="1"/>
    <col min="9476" max="9476" width="17.25" style="186" bestFit="1" customWidth="1"/>
    <col min="9477" max="9478" width="20.5" style="186" bestFit="1" customWidth="1"/>
    <col min="9479" max="9479" width="0" style="186" hidden="1" customWidth="1"/>
    <col min="9480" max="9480" width="18.375" style="186" bestFit="1" customWidth="1"/>
    <col min="9481" max="9482" width="0" style="186" hidden="1" customWidth="1"/>
    <col min="9483" max="9726" width="9" style="186"/>
    <col min="9727" max="9727" width="6.625" style="186" customWidth="1"/>
    <col min="9728" max="9729" width="21.625" style="186" customWidth="1"/>
    <col min="9730" max="9730" width="16.125" style="186" bestFit="1" customWidth="1"/>
    <col min="9731" max="9731" width="13.875" style="186" bestFit="1" customWidth="1"/>
    <col min="9732" max="9732" width="17.25" style="186" bestFit="1" customWidth="1"/>
    <col min="9733" max="9734" width="20.5" style="186" bestFit="1" customWidth="1"/>
    <col min="9735" max="9735" width="0" style="186" hidden="1" customWidth="1"/>
    <col min="9736" max="9736" width="18.375" style="186" bestFit="1" customWidth="1"/>
    <col min="9737" max="9738" width="0" style="186" hidden="1" customWidth="1"/>
    <col min="9739" max="9982" width="9" style="186"/>
    <col min="9983" max="9983" width="6.625" style="186" customWidth="1"/>
    <col min="9984" max="9985" width="21.625" style="186" customWidth="1"/>
    <col min="9986" max="9986" width="16.125" style="186" bestFit="1" customWidth="1"/>
    <col min="9987" max="9987" width="13.875" style="186" bestFit="1" customWidth="1"/>
    <col min="9988" max="9988" width="17.25" style="186" bestFit="1" customWidth="1"/>
    <col min="9989" max="9990" width="20.5" style="186" bestFit="1" customWidth="1"/>
    <col min="9991" max="9991" width="0" style="186" hidden="1" customWidth="1"/>
    <col min="9992" max="9992" width="18.375" style="186" bestFit="1" customWidth="1"/>
    <col min="9993" max="9994" width="0" style="186" hidden="1" customWidth="1"/>
    <col min="9995" max="10238" width="9" style="186"/>
    <col min="10239" max="10239" width="6.625" style="186" customWidth="1"/>
    <col min="10240" max="10241" width="21.625" style="186" customWidth="1"/>
    <col min="10242" max="10242" width="16.125" style="186" bestFit="1" customWidth="1"/>
    <col min="10243" max="10243" width="13.875" style="186" bestFit="1" customWidth="1"/>
    <col min="10244" max="10244" width="17.25" style="186" bestFit="1" customWidth="1"/>
    <col min="10245" max="10246" width="20.5" style="186" bestFit="1" customWidth="1"/>
    <col min="10247" max="10247" width="0" style="186" hidden="1" customWidth="1"/>
    <col min="10248" max="10248" width="18.375" style="186" bestFit="1" customWidth="1"/>
    <col min="10249" max="10250" width="0" style="186" hidden="1" customWidth="1"/>
    <col min="10251" max="10494" width="9" style="186"/>
    <col min="10495" max="10495" width="6.625" style="186" customWidth="1"/>
    <col min="10496" max="10497" width="21.625" style="186" customWidth="1"/>
    <col min="10498" max="10498" width="16.125" style="186" bestFit="1" customWidth="1"/>
    <col min="10499" max="10499" width="13.875" style="186" bestFit="1" customWidth="1"/>
    <col min="10500" max="10500" width="17.25" style="186" bestFit="1" customWidth="1"/>
    <col min="10501" max="10502" width="20.5" style="186" bestFit="1" customWidth="1"/>
    <col min="10503" max="10503" width="0" style="186" hidden="1" customWidth="1"/>
    <col min="10504" max="10504" width="18.375" style="186" bestFit="1" customWidth="1"/>
    <col min="10505" max="10506" width="0" style="186" hidden="1" customWidth="1"/>
    <col min="10507" max="10750" width="9" style="186"/>
    <col min="10751" max="10751" width="6.625" style="186" customWidth="1"/>
    <col min="10752" max="10753" width="21.625" style="186" customWidth="1"/>
    <col min="10754" max="10754" width="16.125" style="186" bestFit="1" customWidth="1"/>
    <col min="10755" max="10755" width="13.875" style="186" bestFit="1" customWidth="1"/>
    <col min="10756" max="10756" width="17.25" style="186" bestFit="1" customWidth="1"/>
    <col min="10757" max="10758" width="20.5" style="186" bestFit="1" customWidth="1"/>
    <col min="10759" max="10759" width="0" style="186" hidden="1" customWidth="1"/>
    <col min="10760" max="10760" width="18.375" style="186" bestFit="1" customWidth="1"/>
    <col min="10761" max="10762" width="0" style="186" hidden="1" customWidth="1"/>
    <col min="10763" max="11006" width="9" style="186"/>
    <col min="11007" max="11007" width="6.625" style="186" customWidth="1"/>
    <col min="11008" max="11009" width="21.625" style="186" customWidth="1"/>
    <col min="11010" max="11010" width="16.125" style="186" bestFit="1" customWidth="1"/>
    <col min="11011" max="11011" width="13.875" style="186" bestFit="1" customWidth="1"/>
    <col min="11012" max="11012" width="17.25" style="186" bestFit="1" customWidth="1"/>
    <col min="11013" max="11014" width="20.5" style="186" bestFit="1" customWidth="1"/>
    <col min="11015" max="11015" width="0" style="186" hidden="1" customWidth="1"/>
    <col min="11016" max="11016" width="18.375" style="186" bestFit="1" customWidth="1"/>
    <col min="11017" max="11018" width="0" style="186" hidden="1" customWidth="1"/>
    <col min="11019" max="11262" width="9" style="186"/>
    <col min="11263" max="11263" width="6.625" style="186" customWidth="1"/>
    <col min="11264" max="11265" width="21.625" style="186" customWidth="1"/>
    <col min="11266" max="11266" width="16.125" style="186" bestFit="1" customWidth="1"/>
    <col min="11267" max="11267" width="13.875" style="186" bestFit="1" customWidth="1"/>
    <col min="11268" max="11268" width="17.25" style="186" bestFit="1" customWidth="1"/>
    <col min="11269" max="11270" width="20.5" style="186" bestFit="1" customWidth="1"/>
    <col min="11271" max="11271" width="0" style="186" hidden="1" customWidth="1"/>
    <col min="11272" max="11272" width="18.375" style="186" bestFit="1" customWidth="1"/>
    <col min="11273" max="11274" width="0" style="186" hidden="1" customWidth="1"/>
    <col min="11275" max="11518" width="9" style="186"/>
    <col min="11519" max="11519" width="6.625" style="186" customWidth="1"/>
    <col min="11520" max="11521" width="21.625" style="186" customWidth="1"/>
    <col min="11522" max="11522" width="16.125" style="186" bestFit="1" customWidth="1"/>
    <col min="11523" max="11523" width="13.875" style="186" bestFit="1" customWidth="1"/>
    <col min="11524" max="11524" width="17.25" style="186" bestFit="1" customWidth="1"/>
    <col min="11525" max="11526" width="20.5" style="186" bestFit="1" customWidth="1"/>
    <col min="11527" max="11527" width="0" style="186" hidden="1" customWidth="1"/>
    <col min="11528" max="11528" width="18.375" style="186" bestFit="1" customWidth="1"/>
    <col min="11529" max="11530" width="0" style="186" hidden="1" customWidth="1"/>
    <col min="11531" max="11774" width="9" style="186"/>
    <col min="11775" max="11775" width="6.625" style="186" customWidth="1"/>
    <col min="11776" max="11777" width="21.625" style="186" customWidth="1"/>
    <col min="11778" max="11778" width="16.125" style="186" bestFit="1" customWidth="1"/>
    <col min="11779" max="11779" width="13.875" style="186" bestFit="1" customWidth="1"/>
    <col min="11780" max="11780" width="17.25" style="186" bestFit="1" customWidth="1"/>
    <col min="11781" max="11782" width="20.5" style="186" bestFit="1" customWidth="1"/>
    <col min="11783" max="11783" width="0" style="186" hidden="1" customWidth="1"/>
    <col min="11784" max="11784" width="18.375" style="186" bestFit="1" customWidth="1"/>
    <col min="11785" max="11786" width="0" style="186" hidden="1" customWidth="1"/>
    <col min="11787" max="12030" width="9" style="186"/>
    <col min="12031" max="12031" width="6.625" style="186" customWidth="1"/>
    <col min="12032" max="12033" width="21.625" style="186" customWidth="1"/>
    <col min="12034" max="12034" width="16.125" style="186" bestFit="1" customWidth="1"/>
    <col min="12035" max="12035" width="13.875" style="186" bestFit="1" customWidth="1"/>
    <col min="12036" max="12036" width="17.25" style="186" bestFit="1" customWidth="1"/>
    <col min="12037" max="12038" width="20.5" style="186" bestFit="1" customWidth="1"/>
    <col min="12039" max="12039" width="0" style="186" hidden="1" customWidth="1"/>
    <col min="12040" max="12040" width="18.375" style="186" bestFit="1" customWidth="1"/>
    <col min="12041" max="12042" width="0" style="186" hidden="1" customWidth="1"/>
    <col min="12043" max="12286" width="9" style="186"/>
    <col min="12287" max="12287" width="6.625" style="186" customWidth="1"/>
    <col min="12288" max="12289" width="21.625" style="186" customWidth="1"/>
    <col min="12290" max="12290" width="16.125" style="186" bestFit="1" customWidth="1"/>
    <col min="12291" max="12291" width="13.875" style="186" bestFit="1" customWidth="1"/>
    <col min="12292" max="12292" width="17.25" style="186" bestFit="1" customWidth="1"/>
    <col min="12293" max="12294" width="20.5" style="186" bestFit="1" customWidth="1"/>
    <col min="12295" max="12295" width="0" style="186" hidden="1" customWidth="1"/>
    <col min="12296" max="12296" width="18.375" style="186" bestFit="1" customWidth="1"/>
    <col min="12297" max="12298" width="0" style="186" hidden="1" customWidth="1"/>
    <col min="12299" max="12542" width="9" style="186"/>
    <col min="12543" max="12543" width="6.625" style="186" customWidth="1"/>
    <col min="12544" max="12545" width="21.625" style="186" customWidth="1"/>
    <col min="12546" max="12546" width="16.125" style="186" bestFit="1" customWidth="1"/>
    <col min="12547" max="12547" width="13.875" style="186" bestFit="1" customWidth="1"/>
    <col min="12548" max="12548" width="17.25" style="186" bestFit="1" customWidth="1"/>
    <col min="12549" max="12550" width="20.5" style="186" bestFit="1" customWidth="1"/>
    <col min="12551" max="12551" width="0" style="186" hidden="1" customWidth="1"/>
    <col min="12552" max="12552" width="18.375" style="186" bestFit="1" customWidth="1"/>
    <col min="12553" max="12554" width="0" style="186" hidden="1" customWidth="1"/>
    <col min="12555" max="12798" width="9" style="186"/>
    <col min="12799" max="12799" width="6.625" style="186" customWidth="1"/>
    <col min="12800" max="12801" width="21.625" style="186" customWidth="1"/>
    <col min="12802" max="12802" width="16.125" style="186" bestFit="1" customWidth="1"/>
    <col min="12803" max="12803" width="13.875" style="186" bestFit="1" customWidth="1"/>
    <col min="12804" max="12804" width="17.25" style="186" bestFit="1" customWidth="1"/>
    <col min="12805" max="12806" width="20.5" style="186" bestFit="1" customWidth="1"/>
    <col min="12807" max="12807" width="0" style="186" hidden="1" customWidth="1"/>
    <col min="12808" max="12808" width="18.375" style="186" bestFit="1" customWidth="1"/>
    <col min="12809" max="12810" width="0" style="186" hidden="1" customWidth="1"/>
    <col min="12811" max="13054" width="9" style="186"/>
    <col min="13055" max="13055" width="6.625" style="186" customWidth="1"/>
    <col min="13056" max="13057" width="21.625" style="186" customWidth="1"/>
    <col min="13058" max="13058" width="16.125" style="186" bestFit="1" customWidth="1"/>
    <col min="13059" max="13059" width="13.875" style="186" bestFit="1" customWidth="1"/>
    <col min="13060" max="13060" width="17.25" style="186" bestFit="1" customWidth="1"/>
    <col min="13061" max="13062" width="20.5" style="186" bestFit="1" customWidth="1"/>
    <col min="13063" max="13063" width="0" style="186" hidden="1" customWidth="1"/>
    <col min="13064" max="13064" width="18.375" style="186" bestFit="1" customWidth="1"/>
    <col min="13065" max="13066" width="0" style="186" hidden="1" customWidth="1"/>
    <col min="13067" max="13310" width="9" style="186"/>
    <col min="13311" max="13311" width="6.625" style="186" customWidth="1"/>
    <col min="13312" max="13313" width="21.625" style="186" customWidth="1"/>
    <col min="13314" max="13314" width="16.125" style="186" bestFit="1" customWidth="1"/>
    <col min="13315" max="13315" width="13.875" style="186" bestFit="1" customWidth="1"/>
    <col min="13316" max="13316" width="17.25" style="186" bestFit="1" customWidth="1"/>
    <col min="13317" max="13318" width="20.5" style="186" bestFit="1" customWidth="1"/>
    <col min="13319" max="13319" width="0" style="186" hidden="1" customWidth="1"/>
    <col min="13320" max="13320" width="18.375" style="186" bestFit="1" customWidth="1"/>
    <col min="13321" max="13322" width="0" style="186" hidden="1" customWidth="1"/>
    <col min="13323" max="13566" width="9" style="186"/>
    <col min="13567" max="13567" width="6.625" style="186" customWidth="1"/>
    <col min="13568" max="13569" width="21.625" style="186" customWidth="1"/>
    <col min="13570" max="13570" width="16.125" style="186" bestFit="1" customWidth="1"/>
    <col min="13571" max="13571" width="13.875" style="186" bestFit="1" customWidth="1"/>
    <col min="13572" max="13572" width="17.25" style="186" bestFit="1" customWidth="1"/>
    <col min="13573" max="13574" width="20.5" style="186" bestFit="1" customWidth="1"/>
    <col min="13575" max="13575" width="0" style="186" hidden="1" customWidth="1"/>
    <col min="13576" max="13576" width="18.375" style="186" bestFit="1" customWidth="1"/>
    <col min="13577" max="13578" width="0" style="186" hidden="1" customWidth="1"/>
    <col min="13579" max="13822" width="9" style="186"/>
    <col min="13823" max="13823" width="6.625" style="186" customWidth="1"/>
    <col min="13824" max="13825" width="21.625" style="186" customWidth="1"/>
    <col min="13826" max="13826" width="16.125" style="186" bestFit="1" customWidth="1"/>
    <col min="13827" max="13827" width="13.875" style="186" bestFit="1" customWidth="1"/>
    <col min="13828" max="13828" width="17.25" style="186" bestFit="1" customWidth="1"/>
    <col min="13829" max="13830" width="20.5" style="186" bestFit="1" customWidth="1"/>
    <col min="13831" max="13831" width="0" style="186" hidden="1" customWidth="1"/>
    <col min="13832" max="13832" width="18.375" style="186" bestFit="1" customWidth="1"/>
    <col min="13833" max="13834" width="0" style="186" hidden="1" customWidth="1"/>
    <col min="13835" max="14078" width="9" style="186"/>
    <col min="14079" max="14079" width="6.625" style="186" customWidth="1"/>
    <col min="14080" max="14081" width="21.625" style="186" customWidth="1"/>
    <col min="14082" max="14082" width="16.125" style="186" bestFit="1" customWidth="1"/>
    <col min="14083" max="14083" width="13.875" style="186" bestFit="1" customWidth="1"/>
    <col min="14084" max="14084" width="17.25" style="186" bestFit="1" customWidth="1"/>
    <col min="14085" max="14086" width="20.5" style="186" bestFit="1" customWidth="1"/>
    <col min="14087" max="14087" width="0" style="186" hidden="1" customWidth="1"/>
    <col min="14088" max="14088" width="18.375" style="186" bestFit="1" customWidth="1"/>
    <col min="14089" max="14090" width="0" style="186" hidden="1" customWidth="1"/>
    <col min="14091" max="14334" width="9" style="186"/>
    <col min="14335" max="14335" width="6.625" style="186" customWidth="1"/>
    <col min="14336" max="14337" width="21.625" style="186" customWidth="1"/>
    <col min="14338" max="14338" width="16.125" style="186" bestFit="1" customWidth="1"/>
    <col min="14339" max="14339" width="13.875" style="186" bestFit="1" customWidth="1"/>
    <col min="14340" max="14340" width="17.25" style="186" bestFit="1" customWidth="1"/>
    <col min="14341" max="14342" width="20.5" style="186" bestFit="1" customWidth="1"/>
    <col min="14343" max="14343" width="0" style="186" hidden="1" customWidth="1"/>
    <col min="14344" max="14344" width="18.375" style="186" bestFit="1" customWidth="1"/>
    <col min="14345" max="14346" width="0" style="186" hidden="1" customWidth="1"/>
    <col min="14347" max="14590" width="9" style="186"/>
    <col min="14591" max="14591" width="6.625" style="186" customWidth="1"/>
    <col min="14592" max="14593" width="21.625" style="186" customWidth="1"/>
    <col min="14594" max="14594" width="16.125" style="186" bestFit="1" customWidth="1"/>
    <col min="14595" max="14595" width="13.875" style="186" bestFit="1" customWidth="1"/>
    <col min="14596" max="14596" width="17.25" style="186" bestFit="1" customWidth="1"/>
    <col min="14597" max="14598" width="20.5" style="186" bestFit="1" customWidth="1"/>
    <col min="14599" max="14599" width="0" style="186" hidden="1" customWidth="1"/>
    <col min="14600" max="14600" width="18.375" style="186" bestFit="1" customWidth="1"/>
    <col min="14601" max="14602" width="0" style="186" hidden="1" customWidth="1"/>
    <col min="14603" max="14846" width="9" style="186"/>
    <col min="14847" max="14847" width="6.625" style="186" customWidth="1"/>
    <col min="14848" max="14849" width="21.625" style="186" customWidth="1"/>
    <col min="14850" max="14850" width="16.125" style="186" bestFit="1" customWidth="1"/>
    <col min="14851" max="14851" width="13.875" style="186" bestFit="1" customWidth="1"/>
    <col min="14852" max="14852" width="17.25" style="186" bestFit="1" customWidth="1"/>
    <col min="14853" max="14854" width="20.5" style="186" bestFit="1" customWidth="1"/>
    <col min="14855" max="14855" width="0" style="186" hidden="1" customWidth="1"/>
    <col min="14856" max="14856" width="18.375" style="186" bestFit="1" customWidth="1"/>
    <col min="14857" max="14858" width="0" style="186" hidden="1" customWidth="1"/>
    <col min="14859" max="15102" width="9" style="186"/>
    <col min="15103" max="15103" width="6.625" style="186" customWidth="1"/>
    <col min="15104" max="15105" width="21.625" style="186" customWidth="1"/>
    <col min="15106" max="15106" width="16.125" style="186" bestFit="1" customWidth="1"/>
    <col min="15107" max="15107" width="13.875" style="186" bestFit="1" customWidth="1"/>
    <col min="15108" max="15108" width="17.25" style="186" bestFit="1" customWidth="1"/>
    <col min="15109" max="15110" width="20.5" style="186" bestFit="1" customWidth="1"/>
    <col min="15111" max="15111" width="0" style="186" hidden="1" customWidth="1"/>
    <col min="15112" max="15112" width="18.375" style="186" bestFit="1" customWidth="1"/>
    <col min="15113" max="15114" width="0" style="186" hidden="1" customWidth="1"/>
    <col min="15115" max="15358" width="9" style="186"/>
    <col min="15359" max="15359" width="6.625" style="186" customWidth="1"/>
    <col min="15360" max="15361" width="21.625" style="186" customWidth="1"/>
    <col min="15362" max="15362" width="16.125" style="186" bestFit="1" customWidth="1"/>
    <col min="15363" max="15363" width="13.875" style="186" bestFit="1" customWidth="1"/>
    <col min="15364" max="15364" width="17.25" style="186" bestFit="1" customWidth="1"/>
    <col min="15365" max="15366" width="20.5" style="186" bestFit="1" customWidth="1"/>
    <col min="15367" max="15367" width="0" style="186" hidden="1" customWidth="1"/>
    <col min="15368" max="15368" width="18.375" style="186" bestFit="1" customWidth="1"/>
    <col min="15369" max="15370" width="0" style="186" hidden="1" customWidth="1"/>
    <col min="15371" max="15614" width="9" style="186"/>
    <col min="15615" max="15615" width="6.625" style="186" customWidth="1"/>
    <col min="15616" max="15617" width="21.625" style="186" customWidth="1"/>
    <col min="15618" max="15618" width="16.125" style="186" bestFit="1" customWidth="1"/>
    <col min="15619" max="15619" width="13.875" style="186" bestFit="1" customWidth="1"/>
    <col min="15620" max="15620" width="17.25" style="186" bestFit="1" customWidth="1"/>
    <col min="15621" max="15622" width="20.5" style="186" bestFit="1" customWidth="1"/>
    <col min="15623" max="15623" width="0" style="186" hidden="1" customWidth="1"/>
    <col min="15624" max="15624" width="18.375" style="186" bestFit="1" customWidth="1"/>
    <col min="15625" max="15626" width="0" style="186" hidden="1" customWidth="1"/>
    <col min="15627" max="15870" width="9" style="186"/>
    <col min="15871" max="15871" width="6.625" style="186" customWidth="1"/>
    <col min="15872" max="15873" width="21.625" style="186" customWidth="1"/>
    <col min="15874" max="15874" width="16.125" style="186" bestFit="1" customWidth="1"/>
    <col min="15875" max="15875" width="13.875" style="186" bestFit="1" customWidth="1"/>
    <col min="15876" max="15876" width="17.25" style="186" bestFit="1" customWidth="1"/>
    <col min="15877" max="15878" width="20.5" style="186" bestFit="1" customWidth="1"/>
    <col min="15879" max="15879" width="0" style="186" hidden="1" customWidth="1"/>
    <col min="15880" max="15880" width="18.375" style="186" bestFit="1" customWidth="1"/>
    <col min="15881" max="15882" width="0" style="186" hidden="1" customWidth="1"/>
    <col min="15883" max="16126" width="9" style="186"/>
    <col min="16127" max="16127" width="6.625" style="186" customWidth="1"/>
    <col min="16128" max="16129" width="21.625" style="186" customWidth="1"/>
    <col min="16130" max="16130" width="16.125" style="186" bestFit="1" customWidth="1"/>
    <col min="16131" max="16131" width="13.875" style="186" bestFit="1" customWidth="1"/>
    <col min="16132" max="16132" width="17.25" style="186" bestFit="1" customWidth="1"/>
    <col min="16133" max="16134" width="20.5" style="186" bestFit="1" customWidth="1"/>
    <col min="16135" max="16135" width="0" style="186" hidden="1" customWidth="1"/>
    <col min="16136" max="16136" width="18.375" style="186" bestFit="1" customWidth="1"/>
    <col min="16137" max="16138" width="0" style="186" hidden="1" customWidth="1"/>
    <col min="16139" max="16384" width="9" style="186"/>
  </cols>
  <sheetData>
    <row r="1" spans="1:5" ht="30" customHeight="1">
      <c r="A1" s="300" t="s">
        <v>711</v>
      </c>
      <c r="B1" s="301"/>
      <c r="C1" s="301"/>
      <c r="D1" s="301"/>
      <c r="E1" s="301"/>
    </row>
    <row r="2" spans="1:5" ht="30" customHeight="1">
      <c r="A2" s="302" t="s">
        <v>720</v>
      </c>
      <c r="B2" s="303"/>
      <c r="E2" s="277" t="s">
        <v>712</v>
      </c>
    </row>
    <row r="3" spans="1:5" ht="30" customHeight="1">
      <c r="A3" s="278" t="s">
        <v>713</v>
      </c>
      <c r="B3" s="278" t="s">
        <v>714</v>
      </c>
      <c r="C3" s="279" t="s">
        <v>721</v>
      </c>
      <c r="D3" s="279" t="s">
        <v>486</v>
      </c>
      <c r="E3" s="279" t="s">
        <v>715</v>
      </c>
    </row>
    <row r="4" spans="1:5" ht="30" customHeight="1">
      <c r="A4" s="278">
        <v>1</v>
      </c>
      <c r="B4" s="278" t="s">
        <v>716</v>
      </c>
      <c r="C4" s="280">
        <f>马桥维修!J38+尾款!K6</f>
        <v>4699006</v>
      </c>
      <c r="D4" s="280"/>
      <c r="E4" s="281">
        <f>C4-D4</f>
        <v>4699006</v>
      </c>
    </row>
    <row r="5" spans="1:5" ht="30" customHeight="1">
      <c r="A5" s="278">
        <v>2</v>
      </c>
      <c r="B5" s="278" t="s">
        <v>717</v>
      </c>
      <c r="C5" s="280">
        <f>学前科!H15</f>
        <v>1339600</v>
      </c>
      <c r="D5" s="280"/>
      <c r="E5" s="281">
        <f t="shared" ref="E5:E7" si="0">C5-D5</f>
        <v>1339600</v>
      </c>
    </row>
    <row r="6" spans="1:5" ht="30" customHeight="1">
      <c r="A6" s="278">
        <v>3</v>
      </c>
      <c r="B6" s="278" t="s">
        <v>718</v>
      </c>
      <c r="C6" s="280">
        <f>普教一科!G12</f>
        <v>848000</v>
      </c>
      <c r="D6" s="280"/>
      <c r="E6" s="281">
        <f t="shared" si="0"/>
        <v>848000</v>
      </c>
    </row>
    <row r="7" spans="1:5" ht="30" customHeight="1">
      <c r="A7" s="278">
        <v>4</v>
      </c>
      <c r="B7" s="282" t="s">
        <v>719</v>
      </c>
      <c r="C7" s="280">
        <f>普教二科!H6</f>
        <v>800000</v>
      </c>
      <c r="D7" s="280"/>
      <c r="E7" s="281">
        <f t="shared" si="0"/>
        <v>800000</v>
      </c>
    </row>
    <row r="8" spans="1:5" ht="30" customHeight="1">
      <c r="A8" s="278"/>
      <c r="B8" s="278" t="s">
        <v>638</v>
      </c>
      <c r="C8" s="283">
        <f>SUM(C4:C7)</f>
        <v>7686606</v>
      </c>
      <c r="D8" s="283">
        <f t="shared" ref="D8:E8" si="1">SUM(D4:D7)</f>
        <v>0</v>
      </c>
      <c r="E8" s="283">
        <f t="shared" si="1"/>
        <v>7686606</v>
      </c>
    </row>
    <row r="9" spans="1:5" ht="30" customHeight="1"/>
    <row r="10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:XFD128"/>
    </sheetView>
  </sheetViews>
  <sheetFormatPr defaultRowHeight="13.5"/>
  <cols>
    <col min="1" max="1" width="5" style="186" customWidth="1"/>
    <col min="2" max="2" width="24.125" style="186" customWidth="1"/>
    <col min="3" max="3" width="15.125" style="186" customWidth="1"/>
    <col min="4" max="4" width="23.375" style="186" customWidth="1"/>
    <col min="5" max="5" width="28.5" style="186" customWidth="1"/>
    <col min="6" max="7" width="8.125" style="186" customWidth="1"/>
    <col min="8" max="8" width="10.125" style="186" customWidth="1"/>
    <col min="9" max="16384" width="9" style="186"/>
  </cols>
  <sheetData>
    <row r="1" spans="1:8" ht="22.5">
      <c r="A1" s="304" t="s">
        <v>579</v>
      </c>
      <c r="B1" s="305"/>
      <c r="C1" s="304"/>
      <c r="D1" s="304"/>
      <c r="E1" s="304"/>
      <c r="F1" s="304"/>
      <c r="G1" s="306"/>
      <c r="H1" s="304"/>
    </row>
    <row r="2" spans="1:8" ht="24.95" customHeight="1">
      <c r="A2" s="187" t="s">
        <v>0</v>
      </c>
      <c r="B2" s="188" t="s">
        <v>580</v>
      </c>
      <c r="C2" s="189" t="s">
        <v>179</v>
      </c>
      <c r="D2" s="189" t="s">
        <v>574</v>
      </c>
      <c r="E2" s="189" t="s">
        <v>575</v>
      </c>
      <c r="F2" s="188" t="s">
        <v>576</v>
      </c>
      <c r="G2" s="188" t="s">
        <v>577</v>
      </c>
      <c r="H2" s="188" t="s">
        <v>578</v>
      </c>
    </row>
    <row r="3" spans="1:8" ht="24.95" customHeight="1">
      <c r="A3" s="196">
        <v>1</v>
      </c>
      <c r="B3" s="197" t="s">
        <v>585</v>
      </c>
      <c r="C3" s="197" t="s">
        <v>586</v>
      </c>
      <c r="D3" s="197" t="s">
        <v>586</v>
      </c>
      <c r="E3" s="197" t="s">
        <v>586</v>
      </c>
      <c r="F3" s="198" t="s">
        <v>182</v>
      </c>
      <c r="G3" s="199" t="s">
        <v>584</v>
      </c>
      <c r="H3" s="199">
        <v>50000</v>
      </c>
    </row>
    <row r="4" spans="1:8" ht="24.95" customHeight="1">
      <c r="A4" s="307">
        <v>2</v>
      </c>
      <c r="B4" s="309" t="s">
        <v>587</v>
      </c>
      <c r="C4" s="309" t="s">
        <v>583</v>
      </c>
      <c r="D4" s="309" t="s">
        <v>588</v>
      </c>
      <c r="E4" s="190" t="s">
        <v>589</v>
      </c>
      <c r="F4" s="201">
        <v>16</v>
      </c>
      <c r="G4" s="202">
        <v>3100</v>
      </c>
      <c r="H4" s="202">
        <v>49600</v>
      </c>
    </row>
    <row r="5" spans="1:8" ht="24.95" customHeight="1">
      <c r="A5" s="308">
        <v>41</v>
      </c>
      <c r="B5" s="310"/>
      <c r="C5" s="310" t="s">
        <v>583</v>
      </c>
      <c r="D5" s="310" t="s">
        <v>588</v>
      </c>
      <c r="E5" s="190" t="s">
        <v>590</v>
      </c>
      <c r="F5" s="201">
        <v>10</v>
      </c>
      <c r="G5" s="202">
        <v>4500</v>
      </c>
      <c r="H5" s="202">
        <v>45000</v>
      </c>
    </row>
    <row r="6" spans="1:8" ht="24.95" customHeight="1">
      <c r="A6" s="308">
        <v>42</v>
      </c>
      <c r="B6" s="310"/>
      <c r="C6" s="310" t="s">
        <v>583</v>
      </c>
      <c r="D6" s="310" t="s">
        <v>588</v>
      </c>
      <c r="E6" s="190" t="s">
        <v>591</v>
      </c>
      <c r="F6" s="201">
        <v>10</v>
      </c>
      <c r="G6" s="202">
        <v>4500</v>
      </c>
      <c r="H6" s="202">
        <v>45000</v>
      </c>
    </row>
    <row r="7" spans="1:8" ht="24.95" customHeight="1">
      <c r="A7" s="308">
        <v>43</v>
      </c>
      <c r="B7" s="310"/>
      <c r="C7" s="310" t="s">
        <v>583</v>
      </c>
      <c r="D7" s="310" t="s">
        <v>588</v>
      </c>
      <c r="E7" s="190" t="s">
        <v>592</v>
      </c>
      <c r="F7" s="201">
        <v>2</v>
      </c>
      <c r="G7" s="202">
        <v>30000</v>
      </c>
      <c r="H7" s="202">
        <v>60000</v>
      </c>
    </row>
    <row r="8" spans="1:8" ht="24.95" customHeight="1">
      <c r="A8" s="307">
        <v>3</v>
      </c>
      <c r="B8" s="309" t="s">
        <v>587</v>
      </c>
      <c r="C8" s="309" t="s">
        <v>582</v>
      </c>
      <c r="D8" s="311" t="s">
        <v>593</v>
      </c>
      <c r="E8" s="191" t="s">
        <v>594</v>
      </c>
      <c r="F8" s="192">
        <v>1</v>
      </c>
      <c r="G8" s="193">
        <v>150000</v>
      </c>
      <c r="H8" s="193">
        <v>150000</v>
      </c>
    </row>
    <row r="9" spans="1:8" ht="24.95" customHeight="1">
      <c r="A9" s="308">
        <v>45</v>
      </c>
      <c r="B9" s="310"/>
      <c r="C9" s="310" t="s">
        <v>582</v>
      </c>
      <c r="D9" s="310"/>
      <c r="E9" s="191" t="s">
        <v>595</v>
      </c>
      <c r="F9" s="192">
        <v>1</v>
      </c>
      <c r="G9" s="193">
        <v>150000</v>
      </c>
      <c r="H9" s="193">
        <v>150000</v>
      </c>
    </row>
    <row r="10" spans="1:8" ht="24.95" customHeight="1">
      <c r="A10" s="308">
        <v>46</v>
      </c>
      <c r="B10" s="310"/>
      <c r="C10" s="310" t="s">
        <v>582</v>
      </c>
      <c r="D10" s="310"/>
      <c r="E10" s="191" t="s">
        <v>596</v>
      </c>
      <c r="F10" s="192">
        <v>1</v>
      </c>
      <c r="G10" s="193">
        <v>150000</v>
      </c>
      <c r="H10" s="193">
        <v>150000</v>
      </c>
    </row>
    <row r="11" spans="1:8" ht="24.95" customHeight="1">
      <c r="A11" s="308">
        <v>47</v>
      </c>
      <c r="B11" s="310"/>
      <c r="C11" s="310" t="s">
        <v>582</v>
      </c>
      <c r="D11" s="310"/>
      <c r="E11" s="191" t="s">
        <v>597</v>
      </c>
      <c r="F11" s="192">
        <v>1</v>
      </c>
      <c r="G11" s="193">
        <v>150000</v>
      </c>
      <c r="H11" s="193">
        <v>150000</v>
      </c>
    </row>
    <row r="12" spans="1:8" ht="24.95" customHeight="1">
      <c r="A12" s="307">
        <v>4</v>
      </c>
      <c r="B12" s="309" t="s">
        <v>587</v>
      </c>
      <c r="C12" s="309" t="s">
        <v>581</v>
      </c>
      <c r="D12" s="311" t="s">
        <v>593</v>
      </c>
      <c r="E12" s="191" t="s">
        <v>598</v>
      </c>
      <c r="F12" s="192">
        <v>1</v>
      </c>
      <c r="G12" s="193">
        <v>150000</v>
      </c>
      <c r="H12" s="193">
        <v>150000</v>
      </c>
    </row>
    <row r="13" spans="1:8" ht="24.95" customHeight="1">
      <c r="A13" s="308">
        <v>49</v>
      </c>
      <c r="B13" s="310"/>
      <c r="C13" s="310" t="s">
        <v>581</v>
      </c>
      <c r="D13" s="310" t="s">
        <v>599</v>
      </c>
      <c r="E13" s="191" t="s">
        <v>600</v>
      </c>
      <c r="F13" s="192">
        <v>1</v>
      </c>
      <c r="G13" s="193">
        <v>150000</v>
      </c>
      <c r="H13" s="193">
        <v>150000</v>
      </c>
    </row>
    <row r="14" spans="1:8" ht="24.95" customHeight="1">
      <c r="A14" s="308">
        <v>50</v>
      </c>
      <c r="B14" s="310"/>
      <c r="C14" s="310" t="s">
        <v>581</v>
      </c>
      <c r="D14" s="310" t="s">
        <v>599</v>
      </c>
      <c r="E14" s="191" t="s">
        <v>601</v>
      </c>
      <c r="F14" s="192">
        <v>1</v>
      </c>
      <c r="G14" s="193">
        <v>190000</v>
      </c>
      <c r="H14" s="193">
        <v>190000</v>
      </c>
    </row>
    <row r="15" spans="1:8" ht="24.95" customHeight="1">
      <c r="A15" s="200"/>
      <c r="B15" s="195" t="s">
        <v>602</v>
      </c>
      <c r="C15" s="194"/>
      <c r="D15" s="194"/>
      <c r="E15" s="194"/>
      <c r="F15" s="195"/>
      <c r="G15" s="194"/>
      <c r="H15" s="194">
        <f>SUM(H3:H14)</f>
        <v>1339600</v>
      </c>
    </row>
  </sheetData>
  <mergeCells count="13">
    <mergeCell ref="A1:H1"/>
    <mergeCell ref="A12:A14"/>
    <mergeCell ref="B12:B14"/>
    <mergeCell ref="C12:C14"/>
    <mergeCell ref="D12:D14"/>
    <mergeCell ref="A4:A7"/>
    <mergeCell ref="B4:B7"/>
    <mergeCell ref="C4:C7"/>
    <mergeCell ref="D4:D7"/>
    <mergeCell ref="A8:A11"/>
    <mergeCell ref="B8:B11"/>
    <mergeCell ref="C8:C11"/>
    <mergeCell ref="D8:D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6" sqref="A16:XFD128"/>
    </sheetView>
  </sheetViews>
  <sheetFormatPr defaultRowHeight="13.5"/>
  <cols>
    <col min="1" max="1" width="6.5" style="186" customWidth="1"/>
    <col min="2" max="2" width="18.625" style="186" customWidth="1"/>
    <col min="3" max="3" width="24.125" style="186" customWidth="1"/>
    <col min="4" max="4" width="36.5" style="186" customWidth="1"/>
    <col min="5" max="5" width="6.875" style="186" customWidth="1"/>
    <col min="6" max="6" width="9.375" style="186" customWidth="1"/>
    <col min="7" max="7" width="10.375" style="186" customWidth="1"/>
    <col min="8" max="10" width="9" style="186"/>
    <col min="11" max="11" width="14.625" style="186" bestFit="1" customWidth="1"/>
    <col min="12" max="16384" width="9" style="186"/>
  </cols>
  <sheetData>
    <row r="1" spans="1:9" ht="20.25">
      <c r="A1" s="203"/>
      <c r="B1" s="312" t="s">
        <v>603</v>
      </c>
      <c r="C1" s="312"/>
      <c r="D1" s="312"/>
      <c r="E1" s="312"/>
      <c r="F1" s="312"/>
      <c r="G1" s="312"/>
      <c r="H1" s="203"/>
    </row>
    <row r="2" spans="1:9" s="276" customFormat="1" ht="30" customHeight="1">
      <c r="A2" s="274" t="s">
        <v>0</v>
      </c>
      <c r="B2" s="274" t="s">
        <v>604</v>
      </c>
      <c r="C2" s="274" t="s">
        <v>574</v>
      </c>
      <c r="D2" s="274" t="s">
        <v>575</v>
      </c>
      <c r="E2" s="274" t="s">
        <v>576</v>
      </c>
      <c r="F2" s="274" t="s">
        <v>577</v>
      </c>
      <c r="G2" s="274" t="s">
        <v>578</v>
      </c>
      <c r="H2" s="275" t="s">
        <v>572</v>
      </c>
      <c r="I2" s="275" t="s">
        <v>710</v>
      </c>
    </row>
    <row r="3" spans="1:9" ht="20.100000000000001" customHeight="1">
      <c r="A3" s="206">
        <v>1</v>
      </c>
      <c r="B3" s="207" t="s">
        <v>611</v>
      </c>
      <c r="C3" s="208" t="s">
        <v>605</v>
      </c>
      <c r="D3" s="208" t="s">
        <v>606</v>
      </c>
      <c r="E3" s="206">
        <v>1</v>
      </c>
      <c r="F3" s="206">
        <v>50000</v>
      </c>
      <c r="G3" s="206">
        <v>50000</v>
      </c>
      <c r="H3" s="209"/>
    </row>
    <row r="4" spans="1:9" ht="20.100000000000001" customHeight="1">
      <c r="A4" s="210">
        <v>2</v>
      </c>
      <c r="B4" s="211" t="s">
        <v>611</v>
      </c>
      <c r="C4" s="213" t="s">
        <v>612</v>
      </c>
      <c r="D4" s="213" t="s">
        <v>613</v>
      </c>
      <c r="E4" s="212">
        <v>1</v>
      </c>
      <c r="F4" s="212">
        <v>80000</v>
      </c>
      <c r="G4" s="212">
        <v>80000</v>
      </c>
      <c r="H4" s="205" t="s">
        <v>609</v>
      </c>
      <c r="I4" s="273">
        <v>-2</v>
      </c>
    </row>
    <row r="5" spans="1:9" ht="20.100000000000001" customHeight="1">
      <c r="A5" s="216">
        <v>3</v>
      </c>
      <c r="B5" s="218" t="s">
        <v>614</v>
      </c>
      <c r="C5" s="213" t="s">
        <v>642</v>
      </c>
      <c r="D5" s="219" t="s">
        <v>643</v>
      </c>
      <c r="E5" s="212">
        <v>40</v>
      </c>
      <c r="F5" s="212">
        <v>2000</v>
      </c>
      <c r="G5" s="212">
        <v>80000</v>
      </c>
      <c r="H5" s="217" t="s">
        <v>609</v>
      </c>
      <c r="I5" s="273">
        <v>-2</v>
      </c>
    </row>
    <row r="6" spans="1:9" ht="20.100000000000001" customHeight="1">
      <c r="A6" s="210">
        <v>4</v>
      </c>
      <c r="B6" s="211" t="s">
        <v>614</v>
      </c>
      <c r="C6" s="213" t="s">
        <v>607</v>
      </c>
      <c r="D6" s="214" t="s">
        <v>644</v>
      </c>
      <c r="E6" s="212">
        <v>1</v>
      </c>
      <c r="F6" s="212">
        <v>80000</v>
      </c>
      <c r="G6" s="212">
        <v>80000</v>
      </c>
      <c r="H6" s="205" t="s">
        <v>608</v>
      </c>
    </row>
    <row r="7" spans="1:9" ht="20.100000000000001" customHeight="1">
      <c r="A7" s="206">
        <v>5</v>
      </c>
      <c r="B7" s="207" t="s">
        <v>615</v>
      </c>
      <c r="C7" s="208" t="s">
        <v>605</v>
      </c>
      <c r="D7" s="208" t="s">
        <v>606</v>
      </c>
      <c r="E7" s="206">
        <v>1</v>
      </c>
      <c r="F7" s="206">
        <v>50000</v>
      </c>
      <c r="G7" s="206">
        <v>50000</v>
      </c>
      <c r="H7" s="209"/>
    </row>
    <row r="8" spans="1:9" ht="20.100000000000001" customHeight="1">
      <c r="A8" s="210">
        <v>6</v>
      </c>
      <c r="B8" s="211" t="s">
        <v>615</v>
      </c>
      <c r="C8" s="213" t="s">
        <v>616</v>
      </c>
      <c r="D8" s="213" t="s">
        <v>617</v>
      </c>
      <c r="E8" s="212">
        <v>1</v>
      </c>
      <c r="F8" s="212">
        <v>50000</v>
      </c>
      <c r="G8" s="212">
        <v>50000</v>
      </c>
      <c r="H8" s="205" t="s">
        <v>610</v>
      </c>
    </row>
    <row r="9" spans="1:9" ht="20.100000000000001" customHeight="1">
      <c r="A9" s="210">
        <v>7</v>
      </c>
      <c r="B9" s="211" t="s">
        <v>587</v>
      </c>
      <c r="C9" s="213" t="s">
        <v>618</v>
      </c>
      <c r="D9" s="214" t="s">
        <v>645</v>
      </c>
      <c r="E9" s="212">
        <v>1</v>
      </c>
      <c r="F9" s="212">
        <v>88000</v>
      </c>
      <c r="G9" s="212">
        <v>88000</v>
      </c>
      <c r="H9" s="203"/>
    </row>
    <row r="10" spans="1:9" ht="20.100000000000001" customHeight="1">
      <c r="A10" s="210">
        <v>8</v>
      </c>
      <c r="B10" s="211" t="s">
        <v>587</v>
      </c>
      <c r="C10" s="213" t="s">
        <v>619</v>
      </c>
      <c r="D10" s="214" t="s">
        <v>646</v>
      </c>
      <c r="E10" s="212">
        <v>1</v>
      </c>
      <c r="F10" s="212">
        <v>250000</v>
      </c>
      <c r="G10" s="212">
        <v>250000</v>
      </c>
      <c r="H10" s="203"/>
    </row>
    <row r="11" spans="1:9" ht="20.100000000000001" customHeight="1">
      <c r="A11" s="210">
        <v>9</v>
      </c>
      <c r="B11" s="211" t="s">
        <v>587</v>
      </c>
      <c r="C11" s="214" t="s">
        <v>647</v>
      </c>
      <c r="D11" s="214" t="s">
        <v>648</v>
      </c>
      <c r="E11" s="212">
        <v>1</v>
      </c>
      <c r="F11" s="212">
        <v>120000</v>
      </c>
      <c r="G11" s="212">
        <v>120000</v>
      </c>
      <c r="H11" s="203"/>
    </row>
    <row r="12" spans="1:9" ht="20.100000000000001" customHeight="1">
      <c r="A12" s="204"/>
      <c r="B12" s="204" t="s">
        <v>602</v>
      </c>
      <c r="C12" s="215"/>
      <c r="D12" s="215"/>
      <c r="E12" s="204"/>
      <c r="F12" s="204"/>
      <c r="G12" s="204">
        <f>SUM(G3:G11)</f>
        <v>848000</v>
      </c>
      <c r="H12" s="203"/>
    </row>
  </sheetData>
  <autoFilter ref="A2:K12"/>
  <mergeCells count="1">
    <mergeCell ref="B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16" sqref="A16:XFD128"/>
    </sheetView>
  </sheetViews>
  <sheetFormatPr defaultRowHeight="13.5"/>
  <cols>
    <col min="1" max="1" width="5.25" style="186" customWidth="1"/>
    <col min="2" max="2" width="21.75" style="186" customWidth="1"/>
    <col min="3" max="3" width="28.375" style="186" customWidth="1"/>
    <col min="4" max="4" width="27.625" style="186" customWidth="1"/>
    <col min="5" max="5" width="32.5" style="186" customWidth="1"/>
    <col min="6" max="6" width="9" style="230"/>
    <col min="7" max="8" width="9" style="186"/>
    <col min="9" max="9" width="9" style="220"/>
    <col min="10" max="16384" width="9" style="186"/>
  </cols>
  <sheetData>
    <row r="1" spans="1:8" ht="18.75">
      <c r="A1" s="313" t="s">
        <v>620</v>
      </c>
      <c r="B1" s="314"/>
      <c r="C1" s="314"/>
      <c r="D1" s="314"/>
      <c r="E1" s="314"/>
      <c r="F1" s="314"/>
      <c r="G1" s="314"/>
      <c r="H1" s="314"/>
    </row>
    <row r="2" spans="1:8" ht="24.95" customHeight="1">
      <c r="A2" s="221" t="s">
        <v>0</v>
      </c>
      <c r="B2" s="221" t="s">
        <v>580</v>
      </c>
      <c r="C2" s="221" t="s">
        <v>179</v>
      </c>
      <c r="D2" s="221" t="s">
        <v>574</v>
      </c>
      <c r="E2" s="221" t="s">
        <v>575</v>
      </c>
      <c r="F2" s="221" t="s">
        <v>576</v>
      </c>
      <c r="G2" s="221" t="s">
        <v>577</v>
      </c>
      <c r="H2" s="221" t="s">
        <v>578</v>
      </c>
    </row>
    <row r="3" spans="1:8" ht="24.95" customHeight="1">
      <c r="A3" s="315">
        <v>1</v>
      </c>
      <c r="B3" s="318" t="s">
        <v>587</v>
      </c>
      <c r="C3" s="318" t="s">
        <v>621</v>
      </c>
      <c r="D3" s="222" t="s">
        <v>622</v>
      </c>
      <c r="E3" s="222" t="s">
        <v>623</v>
      </c>
      <c r="F3" s="229">
        <v>1</v>
      </c>
      <c r="G3" s="223">
        <v>260000</v>
      </c>
      <c r="H3" s="223">
        <v>260000</v>
      </c>
    </row>
    <row r="4" spans="1:8" ht="24.95" customHeight="1">
      <c r="A4" s="316"/>
      <c r="B4" s="319"/>
      <c r="C4" s="319"/>
      <c r="D4" s="222" t="s">
        <v>624</v>
      </c>
      <c r="E4" s="222" t="s">
        <v>625</v>
      </c>
      <c r="F4" s="229">
        <v>2</v>
      </c>
      <c r="G4" s="227">
        <v>230000</v>
      </c>
      <c r="H4" s="227">
        <v>460000</v>
      </c>
    </row>
    <row r="5" spans="1:8" ht="24.95" customHeight="1">
      <c r="A5" s="317"/>
      <c r="B5" s="320"/>
      <c r="C5" s="320"/>
      <c r="D5" s="222" t="s">
        <v>626</v>
      </c>
      <c r="E5" s="222" t="s">
        <v>627</v>
      </c>
      <c r="F5" s="229">
        <v>1</v>
      </c>
      <c r="G5" s="227">
        <v>80000</v>
      </c>
      <c r="H5" s="227">
        <v>80000</v>
      </c>
    </row>
    <row r="6" spans="1:8" ht="24.95" customHeight="1">
      <c r="A6" s="224"/>
      <c r="B6" s="224" t="s">
        <v>628</v>
      </c>
      <c r="C6" s="228"/>
      <c r="D6" s="225"/>
      <c r="E6" s="225"/>
      <c r="F6" s="224"/>
      <c r="G6" s="226"/>
      <c r="H6" s="226">
        <v>800000</v>
      </c>
    </row>
  </sheetData>
  <mergeCells count="4">
    <mergeCell ref="A1:H1"/>
    <mergeCell ref="A3:A5"/>
    <mergeCell ref="B3:B5"/>
    <mergeCell ref="C3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5" workbookViewId="0">
      <selection activeCell="A16" sqref="A16:XFD128"/>
    </sheetView>
  </sheetViews>
  <sheetFormatPr defaultRowHeight="14.25"/>
  <cols>
    <col min="1" max="1" width="4.375" style="180" customWidth="1"/>
    <col min="2" max="2" width="7.25" style="180" customWidth="1"/>
    <col min="3" max="3" width="8" style="180" customWidth="1"/>
    <col min="4" max="4" width="12.625" style="183" customWidth="1"/>
    <col min="5" max="5" width="30.25" style="183" customWidth="1"/>
    <col min="6" max="6" width="6.75" style="183" customWidth="1"/>
    <col min="7" max="7" width="7.5" style="183" customWidth="1"/>
    <col min="8" max="8" width="11.25" style="183" customWidth="1"/>
    <col min="9" max="9" width="9.75" style="184" customWidth="1"/>
    <col min="10" max="10" width="9.375" style="180" customWidth="1"/>
    <col min="11" max="11" width="10.5" style="180" bestFit="1" customWidth="1"/>
    <col min="12" max="254" width="9" style="180"/>
    <col min="255" max="255" width="4.375" style="180" customWidth="1"/>
    <col min="256" max="256" width="7.25" style="180" customWidth="1"/>
    <col min="257" max="257" width="8" style="180" customWidth="1"/>
    <col min="258" max="258" width="8.75" style="180" customWidth="1"/>
    <col min="259" max="259" width="12.625" style="180" customWidth="1"/>
    <col min="260" max="260" width="30.25" style="180" customWidth="1"/>
    <col min="261" max="261" width="6.75" style="180" customWidth="1"/>
    <col min="262" max="262" width="7.5" style="180" customWidth="1"/>
    <col min="263" max="263" width="11.25" style="180" customWidth="1"/>
    <col min="264" max="264" width="12.5" style="180" customWidth="1"/>
    <col min="265" max="265" width="14.625" style="180" customWidth="1"/>
    <col min="266" max="266" width="9" style="180"/>
    <col min="267" max="267" width="10.5" style="180" bestFit="1" customWidth="1"/>
    <col min="268" max="510" width="9" style="180"/>
    <col min="511" max="511" width="4.375" style="180" customWidth="1"/>
    <col min="512" max="512" width="7.25" style="180" customWidth="1"/>
    <col min="513" max="513" width="8" style="180" customWidth="1"/>
    <col min="514" max="514" width="8.75" style="180" customWidth="1"/>
    <col min="515" max="515" width="12.625" style="180" customWidth="1"/>
    <col min="516" max="516" width="30.25" style="180" customWidth="1"/>
    <col min="517" max="517" width="6.75" style="180" customWidth="1"/>
    <col min="518" max="518" width="7.5" style="180" customWidth="1"/>
    <col min="519" max="519" width="11.25" style="180" customWidth="1"/>
    <col min="520" max="520" width="12.5" style="180" customWidth="1"/>
    <col min="521" max="521" width="14.625" style="180" customWidth="1"/>
    <col min="522" max="522" width="9" style="180"/>
    <col min="523" max="523" width="10.5" style="180" bestFit="1" customWidth="1"/>
    <col min="524" max="766" width="9" style="180"/>
    <col min="767" max="767" width="4.375" style="180" customWidth="1"/>
    <col min="768" max="768" width="7.25" style="180" customWidth="1"/>
    <col min="769" max="769" width="8" style="180" customWidth="1"/>
    <col min="770" max="770" width="8.75" style="180" customWidth="1"/>
    <col min="771" max="771" width="12.625" style="180" customWidth="1"/>
    <col min="772" max="772" width="30.25" style="180" customWidth="1"/>
    <col min="773" max="773" width="6.75" style="180" customWidth="1"/>
    <col min="774" max="774" width="7.5" style="180" customWidth="1"/>
    <col min="775" max="775" width="11.25" style="180" customWidth="1"/>
    <col min="776" max="776" width="12.5" style="180" customWidth="1"/>
    <col min="777" max="777" width="14.625" style="180" customWidth="1"/>
    <col min="778" max="778" width="9" style="180"/>
    <col min="779" max="779" width="10.5" style="180" bestFit="1" customWidth="1"/>
    <col min="780" max="1022" width="9" style="180"/>
    <col min="1023" max="1023" width="4.375" style="180" customWidth="1"/>
    <col min="1024" max="1024" width="7.25" style="180" customWidth="1"/>
    <col min="1025" max="1025" width="8" style="180" customWidth="1"/>
    <col min="1026" max="1026" width="8.75" style="180" customWidth="1"/>
    <col min="1027" max="1027" width="12.625" style="180" customWidth="1"/>
    <col min="1028" max="1028" width="30.25" style="180" customWidth="1"/>
    <col min="1029" max="1029" width="6.75" style="180" customWidth="1"/>
    <col min="1030" max="1030" width="7.5" style="180" customWidth="1"/>
    <col min="1031" max="1031" width="11.25" style="180" customWidth="1"/>
    <col min="1032" max="1032" width="12.5" style="180" customWidth="1"/>
    <col min="1033" max="1033" width="14.625" style="180" customWidth="1"/>
    <col min="1034" max="1034" width="9" style="180"/>
    <col min="1035" max="1035" width="10.5" style="180" bestFit="1" customWidth="1"/>
    <col min="1036" max="1278" width="9" style="180"/>
    <col min="1279" max="1279" width="4.375" style="180" customWidth="1"/>
    <col min="1280" max="1280" width="7.25" style="180" customWidth="1"/>
    <col min="1281" max="1281" width="8" style="180" customWidth="1"/>
    <col min="1282" max="1282" width="8.75" style="180" customWidth="1"/>
    <col min="1283" max="1283" width="12.625" style="180" customWidth="1"/>
    <col min="1284" max="1284" width="30.25" style="180" customWidth="1"/>
    <col min="1285" max="1285" width="6.75" style="180" customWidth="1"/>
    <col min="1286" max="1286" width="7.5" style="180" customWidth="1"/>
    <col min="1287" max="1287" width="11.25" style="180" customWidth="1"/>
    <col min="1288" max="1288" width="12.5" style="180" customWidth="1"/>
    <col min="1289" max="1289" width="14.625" style="180" customWidth="1"/>
    <col min="1290" max="1290" width="9" style="180"/>
    <col min="1291" max="1291" width="10.5" style="180" bestFit="1" customWidth="1"/>
    <col min="1292" max="1534" width="9" style="180"/>
    <col min="1535" max="1535" width="4.375" style="180" customWidth="1"/>
    <col min="1536" max="1536" width="7.25" style="180" customWidth="1"/>
    <col min="1537" max="1537" width="8" style="180" customWidth="1"/>
    <col min="1538" max="1538" width="8.75" style="180" customWidth="1"/>
    <col min="1539" max="1539" width="12.625" style="180" customWidth="1"/>
    <col min="1540" max="1540" width="30.25" style="180" customWidth="1"/>
    <col min="1541" max="1541" width="6.75" style="180" customWidth="1"/>
    <col min="1542" max="1542" width="7.5" style="180" customWidth="1"/>
    <col min="1543" max="1543" width="11.25" style="180" customWidth="1"/>
    <col min="1544" max="1544" width="12.5" style="180" customWidth="1"/>
    <col min="1545" max="1545" width="14.625" style="180" customWidth="1"/>
    <col min="1546" max="1546" width="9" style="180"/>
    <col min="1547" max="1547" width="10.5" style="180" bestFit="1" customWidth="1"/>
    <col min="1548" max="1790" width="9" style="180"/>
    <col min="1791" max="1791" width="4.375" style="180" customWidth="1"/>
    <col min="1792" max="1792" width="7.25" style="180" customWidth="1"/>
    <col min="1793" max="1793" width="8" style="180" customWidth="1"/>
    <col min="1794" max="1794" width="8.75" style="180" customWidth="1"/>
    <col min="1795" max="1795" width="12.625" style="180" customWidth="1"/>
    <col min="1796" max="1796" width="30.25" style="180" customWidth="1"/>
    <col min="1797" max="1797" width="6.75" style="180" customWidth="1"/>
    <col min="1798" max="1798" width="7.5" style="180" customWidth="1"/>
    <col min="1799" max="1799" width="11.25" style="180" customWidth="1"/>
    <col min="1800" max="1800" width="12.5" style="180" customWidth="1"/>
    <col min="1801" max="1801" width="14.625" style="180" customWidth="1"/>
    <col min="1802" max="1802" width="9" style="180"/>
    <col min="1803" max="1803" width="10.5" style="180" bestFit="1" customWidth="1"/>
    <col min="1804" max="2046" width="9" style="180"/>
    <col min="2047" max="2047" width="4.375" style="180" customWidth="1"/>
    <col min="2048" max="2048" width="7.25" style="180" customWidth="1"/>
    <col min="2049" max="2049" width="8" style="180" customWidth="1"/>
    <col min="2050" max="2050" width="8.75" style="180" customWidth="1"/>
    <col min="2051" max="2051" width="12.625" style="180" customWidth="1"/>
    <col min="2052" max="2052" width="30.25" style="180" customWidth="1"/>
    <col min="2053" max="2053" width="6.75" style="180" customWidth="1"/>
    <col min="2054" max="2054" width="7.5" style="180" customWidth="1"/>
    <col min="2055" max="2055" width="11.25" style="180" customWidth="1"/>
    <col min="2056" max="2056" width="12.5" style="180" customWidth="1"/>
    <col min="2057" max="2057" width="14.625" style="180" customWidth="1"/>
    <col min="2058" max="2058" width="9" style="180"/>
    <col min="2059" max="2059" width="10.5" style="180" bestFit="1" customWidth="1"/>
    <col min="2060" max="2302" width="9" style="180"/>
    <col min="2303" max="2303" width="4.375" style="180" customWidth="1"/>
    <col min="2304" max="2304" width="7.25" style="180" customWidth="1"/>
    <col min="2305" max="2305" width="8" style="180" customWidth="1"/>
    <col min="2306" max="2306" width="8.75" style="180" customWidth="1"/>
    <col min="2307" max="2307" width="12.625" style="180" customWidth="1"/>
    <col min="2308" max="2308" width="30.25" style="180" customWidth="1"/>
    <col min="2309" max="2309" width="6.75" style="180" customWidth="1"/>
    <col min="2310" max="2310" width="7.5" style="180" customWidth="1"/>
    <col min="2311" max="2311" width="11.25" style="180" customWidth="1"/>
    <col min="2312" max="2312" width="12.5" style="180" customWidth="1"/>
    <col min="2313" max="2313" width="14.625" style="180" customWidth="1"/>
    <col min="2314" max="2314" width="9" style="180"/>
    <col min="2315" max="2315" width="10.5" style="180" bestFit="1" customWidth="1"/>
    <col min="2316" max="2558" width="9" style="180"/>
    <col min="2559" max="2559" width="4.375" style="180" customWidth="1"/>
    <col min="2560" max="2560" width="7.25" style="180" customWidth="1"/>
    <col min="2561" max="2561" width="8" style="180" customWidth="1"/>
    <col min="2562" max="2562" width="8.75" style="180" customWidth="1"/>
    <col min="2563" max="2563" width="12.625" style="180" customWidth="1"/>
    <col min="2564" max="2564" width="30.25" style="180" customWidth="1"/>
    <col min="2565" max="2565" width="6.75" style="180" customWidth="1"/>
    <col min="2566" max="2566" width="7.5" style="180" customWidth="1"/>
    <col min="2567" max="2567" width="11.25" style="180" customWidth="1"/>
    <col min="2568" max="2568" width="12.5" style="180" customWidth="1"/>
    <col min="2569" max="2569" width="14.625" style="180" customWidth="1"/>
    <col min="2570" max="2570" width="9" style="180"/>
    <col min="2571" max="2571" width="10.5" style="180" bestFit="1" customWidth="1"/>
    <col min="2572" max="2814" width="9" style="180"/>
    <col min="2815" max="2815" width="4.375" style="180" customWidth="1"/>
    <col min="2816" max="2816" width="7.25" style="180" customWidth="1"/>
    <col min="2817" max="2817" width="8" style="180" customWidth="1"/>
    <col min="2818" max="2818" width="8.75" style="180" customWidth="1"/>
    <col min="2819" max="2819" width="12.625" style="180" customWidth="1"/>
    <col min="2820" max="2820" width="30.25" style="180" customWidth="1"/>
    <col min="2821" max="2821" width="6.75" style="180" customWidth="1"/>
    <col min="2822" max="2822" width="7.5" style="180" customWidth="1"/>
    <col min="2823" max="2823" width="11.25" style="180" customWidth="1"/>
    <col min="2824" max="2824" width="12.5" style="180" customWidth="1"/>
    <col min="2825" max="2825" width="14.625" style="180" customWidth="1"/>
    <col min="2826" max="2826" width="9" style="180"/>
    <col min="2827" max="2827" width="10.5" style="180" bestFit="1" customWidth="1"/>
    <col min="2828" max="3070" width="9" style="180"/>
    <col min="3071" max="3071" width="4.375" style="180" customWidth="1"/>
    <col min="3072" max="3072" width="7.25" style="180" customWidth="1"/>
    <col min="3073" max="3073" width="8" style="180" customWidth="1"/>
    <col min="3074" max="3074" width="8.75" style="180" customWidth="1"/>
    <col min="3075" max="3075" width="12.625" style="180" customWidth="1"/>
    <col min="3076" max="3076" width="30.25" style="180" customWidth="1"/>
    <col min="3077" max="3077" width="6.75" style="180" customWidth="1"/>
    <col min="3078" max="3078" width="7.5" style="180" customWidth="1"/>
    <col min="3079" max="3079" width="11.25" style="180" customWidth="1"/>
    <col min="3080" max="3080" width="12.5" style="180" customWidth="1"/>
    <col min="3081" max="3081" width="14.625" style="180" customWidth="1"/>
    <col min="3082" max="3082" width="9" style="180"/>
    <col min="3083" max="3083" width="10.5" style="180" bestFit="1" customWidth="1"/>
    <col min="3084" max="3326" width="9" style="180"/>
    <col min="3327" max="3327" width="4.375" style="180" customWidth="1"/>
    <col min="3328" max="3328" width="7.25" style="180" customWidth="1"/>
    <col min="3329" max="3329" width="8" style="180" customWidth="1"/>
    <col min="3330" max="3330" width="8.75" style="180" customWidth="1"/>
    <col min="3331" max="3331" width="12.625" style="180" customWidth="1"/>
    <col min="3332" max="3332" width="30.25" style="180" customWidth="1"/>
    <col min="3333" max="3333" width="6.75" style="180" customWidth="1"/>
    <col min="3334" max="3334" width="7.5" style="180" customWidth="1"/>
    <col min="3335" max="3335" width="11.25" style="180" customWidth="1"/>
    <col min="3336" max="3336" width="12.5" style="180" customWidth="1"/>
    <col min="3337" max="3337" width="14.625" style="180" customWidth="1"/>
    <col min="3338" max="3338" width="9" style="180"/>
    <col min="3339" max="3339" width="10.5" style="180" bestFit="1" customWidth="1"/>
    <col min="3340" max="3582" width="9" style="180"/>
    <col min="3583" max="3583" width="4.375" style="180" customWidth="1"/>
    <col min="3584" max="3584" width="7.25" style="180" customWidth="1"/>
    <col min="3585" max="3585" width="8" style="180" customWidth="1"/>
    <col min="3586" max="3586" width="8.75" style="180" customWidth="1"/>
    <col min="3587" max="3587" width="12.625" style="180" customWidth="1"/>
    <col min="3588" max="3588" width="30.25" style="180" customWidth="1"/>
    <col min="3589" max="3589" width="6.75" style="180" customWidth="1"/>
    <col min="3590" max="3590" width="7.5" style="180" customWidth="1"/>
    <col min="3591" max="3591" width="11.25" style="180" customWidth="1"/>
    <col min="3592" max="3592" width="12.5" style="180" customWidth="1"/>
    <col min="3593" max="3593" width="14.625" style="180" customWidth="1"/>
    <col min="3594" max="3594" width="9" style="180"/>
    <col min="3595" max="3595" width="10.5" style="180" bestFit="1" customWidth="1"/>
    <col min="3596" max="3838" width="9" style="180"/>
    <col min="3839" max="3839" width="4.375" style="180" customWidth="1"/>
    <col min="3840" max="3840" width="7.25" style="180" customWidth="1"/>
    <col min="3841" max="3841" width="8" style="180" customWidth="1"/>
    <col min="3842" max="3842" width="8.75" style="180" customWidth="1"/>
    <col min="3843" max="3843" width="12.625" style="180" customWidth="1"/>
    <col min="3844" max="3844" width="30.25" style="180" customWidth="1"/>
    <col min="3845" max="3845" width="6.75" style="180" customWidth="1"/>
    <col min="3846" max="3846" width="7.5" style="180" customWidth="1"/>
    <col min="3847" max="3847" width="11.25" style="180" customWidth="1"/>
    <col min="3848" max="3848" width="12.5" style="180" customWidth="1"/>
    <col min="3849" max="3849" width="14.625" style="180" customWidth="1"/>
    <col min="3850" max="3850" width="9" style="180"/>
    <col min="3851" max="3851" width="10.5" style="180" bestFit="1" customWidth="1"/>
    <col min="3852" max="4094" width="9" style="180"/>
    <col min="4095" max="4095" width="4.375" style="180" customWidth="1"/>
    <col min="4096" max="4096" width="7.25" style="180" customWidth="1"/>
    <col min="4097" max="4097" width="8" style="180" customWidth="1"/>
    <col min="4098" max="4098" width="8.75" style="180" customWidth="1"/>
    <col min="4099" max="4099" width="12.625" style="180" customWidth="1"/>
    <col min="4100" max="4100" width="30.25" style="180" customWidth="1"/>
    <col min="4101" max="4101" width="6.75" style="180" customWidth="1"/>
    <col min="4102" max="4102" width="7.5" style="180" customWidth="1"/>
    <col min="4103" max="4103" width="11.25" style="180" customWidth="1"/>
    <col min="4104" max="4104" width="12.5" style="180" customWidth="1"/>
    <col min="4105" max="4105" width="14.625" style="180" customWidth="1"/>
    <col min="4106" max="4106" width="9" style="180"/>
    <col min="4107" max="4107" width="10.5" style="180" bestFit="1" customWidth="1"/>
    <col min="4108" max="4350" width="9" style="180"/>
    <col min="4351" max="4351" width="4.375" style="180" customWidth="1"/>
    <col min="4352" max="4352" width="7.25" style="180" customWidth="1"/>
    <col min="4353" max="4353" width="8" style="180" customWidth="1"/>
    <col min="4354" max="4354" width="8.75" style="180" customWidth="1"/>
    <col min="4355" max="4355" width="12.625" style="180" customWidth="1"/>
    <col min="4356" max="4356" width="30.25" style="180" customWidth="1"/>
    <col min="4357" max="4357" width="6.75" style="180" customWidth="1"/>
    <col min="4358" max="4358" width="7.5" style="180" customWidth="1"/>
    <col min="4359" max="4359" width="11.25" style="180" customWidth="1"/>
    <col min="4360" max="4360" width="12.5" style="180" customWidth="1"/>
    <col min="4361" max="4361" width="14.625" style="180" customWidth="1"/>
    <col min="4362" max="4362" width="9" style="180"/>
    <col min="4363" max="4363" width="10.5" style="180" bestFit="1" customWidth="1"/>
    <col min="4364" max="4606" width="9" style="180"/>
    <col min="4607" max="4607" width="4.375" style="180" customWidth="1"/>
    <col min="4608" max="4608" width="7.25" style="180" customWidth="1"/>
    <col min="4609" max="4609" width="8" style="180" customWidth="1"/>
    <col min="4610" max="4610" width="8.75" style="180" customWidth="1"/>
    <col min="4611" max="4611" width="12.625" style="180" customWidth="1"/>
    <col min="4612" max="4612" width="30.25" style="180" customWidth="1"/>
    <col min="4613" max="4613" width="6.75" style="180" customWidth="1"/>
    <col min="4614" max="4614" width="7.5" style="180" customWidth="1"/>
    <col min="4615" max="4615" width="11.25" style="180" customWidth="1"/>
    <col min="4616" max="4616" width="12.5" style="180" customWidth="1"/>
    <col min="4617" max="4617" width="14.625" style="180" customWidth="1"/>
    <col min="4618" max="4618" width="9" style="180"/>
    <col min="4619" max="4619" width="10.5" style="180" bestFit="1" customWidth="1"/>
    <col min="4620" max="4862" width="9" style="180"/>
    <col min="4863" max="4863" width="4.375" style="180" customWidth="1"/>
    <col min="4864" max="4864" width="7.25" style="180" customWidth="1"/>
    <col min="4865" max="4865" width="8" style="180" customWidth="1"/>
    <col min="4866" max="4866" width="8.75" style="180" customWidth="1"/>
    <col min="4867" max="4867" width="12.625" style="180" customWidth="1"/>
    <col min="4868" max="4868" width="30.25" style="180" customWidth="1"/>
    <col min="4869" max="4869" width="6.75" style="180" customWidth="1"/>
    <col min="4870" max="4870" width="7.5" style="180" customWidth="1"/>
    <col min="4871" max="4871" width="11.25" style="180" customWidth="1"/>
    <col min="4872" max="4872" width="12.5" style="180" customWidth="1"/>
    <col min="4873" max="4873" width="14.625" style="180" customWidth="1"/>
    <col min="4874" max="4874" width="9" style="180"/>
    <col min="4875" max="4875" width="10.5" style="180" bestFit="1" customWidth="1"/>
    <col min="4876" max="5118" width="9" style="180"/>
    <col min="5119" max="5119" width="4.375" style="180" customWidth="1"/>
    <col min="5120" max="5120" width="7.25" style="180" customWidth="1"/>
    <col min="5121" max="5121" width="8" style="180" customWidth="1"/>
    <col min="5122" max="5122" width="8.75" style="180" customWidth="1"/>
    <col min="5123" max="5123" width="12.625" style="180" customWidth="1"/>
    <col min="5124" max="5124" width="30.25" style="180" customWidth="1"/>
    <col min="5125" max="5125" width="6.75" style="180" customWidth="1"/>
    <col min="5126" max="5126" width="7.5" style="180" customWidth="1"/>
    <col min="5127" max="5127" width="11.25" style="180" customWidth="1"/>
    <col min="5128" max="5128" width="12.5" style="180" customWidth="1"/>
    <col min="5129" max="5129" width="14.625" style="180" customWidth="1"/>
    <col min="5130" max="5130" width="9" style="180"/>
    <col min="5131" max="5131" width="10.5" style="180" bestFit="1" customWidth="1"/>
    <col min="5132" max="5374" width="9" style="180"/>
    <col min="5375" max="5375" width="4.375" style="180" customWidth="1"/>
    <col min="5376" max="5376" width="7.25" style="180" customWidth="1"/>
    <col min="5377" max="5377" width="8" style="180" customWidth="1"/>
    <col min="5378" max="5378" width="8.75" style="180" customWidth="1"/>
    <col min="5379" max="5379" width="12.625" style="180" customWidth="1"/>
    <col min="5380" max="5380" width="30.25" style="180" customWidth="1"/>
    <col min="5381" max="5381" width="6.75" style="180" customWidth="1"/>
    <col min="5382" max="5382" width="7.5" style="180" customWidth="1"/>
    <col min="5383" max="5383" width="11.25" style="180" customWidth="1"/>
    <col min="5384" max="5384" width="12.5" style="180" customWidth="1"/>
    <col min="5385" max="5385" width="14.625" style="180" customWidth="1"/>
    <col min="5386" max="5386" width="9" style="180"/>
    <col min="5387" max="5387" width="10.5" style="180" bestFit="1" customWidth="1"/>
    <col min="5388" max="5630" width="9" style="180"/>
    <col min="5631" max="5631" width="4.375" style="180" customWidth="1"/>
    <col min="5632" max="5632" width="7.25" style="180" customWidth="1"/>
    <col min="5633" max="5633" width="8" style="180" customWidth="1"/>
    <col min="5634" max="5634" width="8.75" style="180" customWidth="1"/>
    <col min="5635" max="5635" width="12.625" style="180" customWidth="1"/>
    <col min="5636" max="5636" width="30.25" style="180" customWidth="1"/>
    <col min="5637" max="5637" width="6.75" style="180" customWidth="1"/>
    <col min="5638" max="5638" width="7.5" style="180" customWidth="1"/>
    <col min="5639" max="5639" width="11.25" style="180" customWidth="1"/>
    <col min="5640" max="5640" width="12.5" style="180" customWidth="1"/>
    <col min="5641" max="5641" width="14.625" style="180" customWidth="1"/>
    <col min="5642" max="5642" width="9" style="180"/>
    <col min="5643" max="5643" width="10.5" style="180" bestFit="1" customWidth="1"/>
    <col min="5644" max="5886" width="9" style="180"/>
    <col min="5887" max="5887" width="4.375" style="180" customWidth="1"/>
    <col min="5888" max="5888" width="7.25" style="180" customWidth="1"/>
    <col min="5889" max="5889" width="8" style="180" customWidth="1"/>
    <col min="5890" max="5890" width="8.75" style="180" customWidth="1"/>
    <col min="5891" max="5891" width="12.625" style="180" customWidth="1"/>
    <col min="5892" max="5892" width="30.25" style="180" customWidth="1"/>
    <col min="5893" max="5893" width="6.75" style="180" customWidth="1"/>
    <col min="5894" max="5894" width="7.5" style="180" customWidth="1"/>
    <col min="5895" max="5895" width="11.25" style="180" customWidth="1"/>
    <col min="5896" max="5896" width="12.5" style="180" customWidth="1"/>
    <col min="5897" max="5897" width="14.625" style="180" customWidth="1"/>
    <col min="5898" max="5898" width="9" style="180"/>
    <col min="5899" max="5899" width="10.5" style="180" bestFit="1" customWidth="1"/>
    <col min="5900" max="6142" width="9" style="180"/>
    <col min="6143" max="6143" width="4.375" style="180" customWidth="1"/>
    <col min="6144" max="6144" width="7.25" style="180" customWidth="1"/>
    <col min="6145" max="6145" width="8" style="180" customWidth="1"/>
    <col min="6146" max="6146" width="8.75" style="180" customWidth="1"/>
    <col min="6147" max="6147" width="12.625" style="180" customWidth="1"/>
    <col min="6148" max="6148" width="30.25" style="180" customWidth="1"/>
    <col min="6149" max="6149" width="6.75" style="180" customWidth="1"/>
    <col min="6150" max="6150" width="7.5" style="180" customWidth="1"/>
    <col min="6151" max="6151" width="11.25" style="180" customWidth="1"/>
    <col min="6152" max="6152" width="12.5" style="180" customWidth="1"/>
    <col min="6153" max="6153" width="14.625" style="180" customWidth="1"/>
    <col min="6154" max="6154" width="9" style="180"/>
    <col min="6155" max="6155" width="10.5" style="180" bestFit="1" customWidth="1"/>
    <col min="6156" max="6398" width="9" style="180"/>
    <col min="6399" max="6399" width="4.375" style="180" customWidth="1"/>
    <col min="6400" max="6400" width="7.25" style="180" customWidth="1"/>
    <col min="6401" max="6401" width="8" style="180" customWidth="1"/>
    <col min="6402" max="6402" width="8.75" style="180" customWidth="1"/>
    <col min="6403" max="6403" width="12.625" style="180" customWidth="1"/>
    <col min="6404" max="6404" width="30.25" style="180" customWidth="1"/>
    <col min="6405" max="6405" width="6.75" style="180" customWidth="1"/>
    <col min="6406" max="6406" width="7.5" style="180" customWidth="1"/>
    <col min="6407" max="6407" width="11.25" style="180" customWidth="1"/>
    <col min="6408" max="6408" width="12.5" style="180" customWidth="1"/>
    <col min="6409" max="6409" width="14.625" style="180" customWidth="1"/>
    <col min="6410" max="6410" width="9" style="180"/>
    <col min="6411" max="6411" width="10.5" style="180" bestFit="1" customWidth="1"/>
    <col min="6412" max="6654" width="9" style="180"/>
    <col min="6655" max="6655" width="4.375" style="180" customWidth="1"/>
    <col min="6656" max="6656" width="7.25" style="180" customWidth="1"/>
    <col min="6657" max="6657" width="8" style="180" customWidth="1"/>
    <col min="6658" max="6658" width="8.75" style="180" customWidth="1"/>
    <col min="6659" max="6659" width="12.625" style="180" customWidth="1"/>
    <col min="6660" max="6660" width="30.25" style="180" customWidth="1"/>
    <col min="6661" max="6661" width="6.75" style="180" customWidth="1"/>
    <col min="6662" max="6662" width="7.5" style="180" customWidth="1"/>
    <col min="6663" max="6663" width="11.25" style="180" customWidth="1"/>
    <col min="6664" max="6664" width="12.5" style="180" customWidth="1"/>
    <col min="6665" max="6665" width="14.625" style="180" customWidth="1"/>
    <col min="6666" max="6666" width="9" style="180"/>
    <col min="6667" max="6667" width="10.5" style="180" bestFit="1" customWidth="1"/>
    <col min="6668" max="6910" width="9" style="180"/>
    <col min="6911" max="6911" width="4.375" style="180" customWidth="1"/>
    <col min="6912" max="6912" width="7.25" style="180" customWidth="1"/>
    <col min="6913" max="6913" width="8" style="180" customWidth="1"/>
    <col min="6914" max="6914" width="8.75" style="180" customWidth="1"/>
    <col min="6915" max="6915" width="12.625" style="180" customWidth="1"/>
    <col min="6916" max="6916" width="30.25" style="180" customWidth="1"/>
    <col min="6917" max="6917" width="6.75" style="180" customWidth="1"/>
    <col min="6918" max="6918" width="7.5" style="180" customWidth="1"/>
    <col min="6919" max="6919" width="11.25" style="180" customWidth="1"/>
    <col min="6920" max="6920" width="12.5" style="180" customWidth="1"/>
    <col min="6921" max="6921" width="14.625" style="180" customWidth="1"/>
    <col min="6922" max="6922" width="9" style="180"/>
    <col min="6923" max="6923" width="10.5" style="180" bestFit="1" customWidth="1"/>
    <col min="6924" max="7166" width="9" style="180"/>
    <col min="7167" max="7167" width="4.375" style="180" customWidth="1"/>
    <col min="7168" max="7168" width="7.25" style="180" customWidth="1"/>
    <col min="7169" max="7169" width="8" style="180" customWidth="1"/>
    <col min="7170" max="7170" width="8.75" style="180" customWidth="1"/>
    <col min="7171" max="7171" width="12.625" style="180" customWidth="1"/>
    <col min="7172" max="7172" width="30.25" style="180" customWidth="1"/>
    <col min="7173" max="7173" width="6.75" style="180" customWidth="1"/>
    <col min="7174" max="7174" width="7.5" style="180" customWidth="1"/>
    <col min="7175" max="7175" width="11.25" style="180" customWidth="1"/>
    <col min="7176" max="7176" width="12.5" style="180" customWidth="1"/>
    <col min="7177" max="7177" width="14.625" style="180" customWidth="1"/>
    <col min="7178" max="7178" width="9" style="180"/>
    <col min="7179" max="7179" width="10.5" style="180" bestFit="1" customWidth="1"/>
    <col min="7180" max="7422" width="9" style="180"/>
    <col min="7423" max="7423" width="4.375" style="180" customWidth="1"/>
    <col min="7424" max="7424" width="7.25" style="180" customWidth="1"/>
    <col min="7425" max="7425" width="8" style="180" customWidth="1"/>
    <col min="7426" max="7426" width="8.75" style="180" customWidth="1"/>
    <col min="7427" max="7427" width="12.625" style="180" customWidth="1"/>
    <col min="7428" max="7428" width="30.25" style="180" customWidth="1"/>
    <col min="7429" max="7429" width="6.75" style="180" customWidth="1"/>
    <col min="7430" max="7430" width="7.5" style="180" customWidth="1"/>
    <col min="7431" max="7431" width="11.25" style="180" customWidth="1"/>
    <col min="7432" max="7432" width="12.5" style="180" customWidth="1"/>
    <col min="7433" max="7433" width="14.625" style="180" customWidth="1"/>
    <col min="7434" max="7434" width="9" style="180"/>
    <col min="7435" max="7435" width="10.5" style="180" bestFit="1" customWidth="1"/>
    <col min="7436" max="7678" width="9" style="180"/>
    <col min="7679" max="7679" width="4.375" style="180" customWidth="1"/>
    <col min="7680" max="7680" width="7.25" style="180" customWidth="1"/>
    <col min="7681" max="7681" width="8" style="180" customWidth="1"/>
    <col min="7682" max="7682" width="8.75" style="180" customWidth="1"/>
    <col min="7683" max="7683" width="12.625" style="180" customWidth="1"/>
    <col min="7684" max="7684" width="30.25" style="180" customWidth="1"/>
    <col min="7685" max="7685" width="6.75" style="180" customWidth="1"/>
    <col min="7686" max="7686" width="7.5" style="180" customWidth="1"/>
    <col min="7687" max="7687" width="11.25" style="180" customWidth="1"/>
    <col min="7688" max="7688" width="12.5" style="180" customWidth="1"/>
    <col min="7689" max="7689" width="14.625" style="180" customWidth="1"/>
    <col min="7690" max="7690" width="9" style="180"/>
    <col min="7691" max="7691" width="10.5" style="180" bestFit="1" customWidth="1"/>
    <col min="7692" max="7934" width="9" style="180"/>
    <col min="7935" max="7935" width="4.375" style="180" customWidth="1"/>
    <col min="7936" max="7936" width="7.25" style="180" customWidth="1"/>
    <col min="7937" max="7937" width="8" style="180" customWidth="1"/>
    <col min="7938" max="7938" width="8.75" style="180" customWidth="1"/>
    <col min="7939" max="7939" width="12.625" style="180" customWidth="1"/>
    <col min="7940" max="7940" width="30.25" style="180" customWidth="1"/>
    <col min="7941" max="7941" width="6.75" style="180" customWidth="1"/>
    <col min="7942" max="7942" width="7.5" style="180" customWidth="1"/>
    <col min="7943" max="7943" width="11.25" style="180" customWidth="1"/>
    <col min="7944" max="7944" width="12.5" style="180" customWidth="1"/>
    <col min="7945" max="7945" width="14.625" style="180" customWidth="1"/>
    <col min="7946" max="7946" width="9" style="180"/>
    <col min="7947" max="7947" width="10.5" style="180" bestFit="1" customWidth="1"/>
    <col min="7948" max="8190" width="9" style="180"/>
    <col min="8191" max="8191" width="4.375" style="180" customWidth="1"/>
    <col min="8192" max="8192" width="7.25" style="180" customWidth="1"/>
    <col min="8193" max="8193" width="8" style="180" customWidth="1"/>
    <col min="8194" max="8194" width="8.75" style="180" customWidth="1"/>
    <col min="8195" max="8195" width="12.625" style="180" customWidth="1"/>
    <col min="8196" max="8196" width="30.25" style="180" customWidth="1"/>
    <col min="8197" max="8197" width="6.75" style="180" customWidth="1"/>
    <col min="8198" max="8198" width="7.5" style="180" customWidth="1"/>
    <col min="8199" max="8199" width="11.25" style="180" customWidth="1"/>
    <col min="8200" max="8200" width="12.5" style="180" customWidth="1"/>
    <col min="8201" max="8201" width="14.625" style="180" customWidth="1"/>
    <col min="8202" max="8202" width="9" style="180"/>
    <col min="8203" max="8203" width="10.5" style="180" bestFit="1" customWidth="1"/>
    <col min="8204" max="8446" width="9" style="180"/>
    <col min="8447" max="8447" width="4.375" style="180" customWidth="1"/>
    <col min="8448" max="8448" width="7.25" style="180" customWidth="1"/>
    <col min="8449" max="8449" width="8" style="180" customWidth="1"/>
    <col min="8450" max="8450" width="8.75" style="180" customWidth="1"/>
    <col min="8451" max="8451" width="12.625" style="180" customWidth="1"/>
    <col min="8452" max="8452" width="30.25" style="180" customWidth="1"/>
    <col min="8453" max="8453" width="6.75" style="180" customWidth="1"/>
    <col min="8454" max="8454" width="7.5" style="180" customWidth="1"/>
    <col min="8455" max="8455" width="11.25" style="180" customWidth="1"/>
    <col min="8456" max="8456" width="12.5" style="180" customWidth="1"/>
    <col min="8457" max="8457" width="14.625" style="180" customWidth="1"/>
    <col min="8458" max="8458" width="9" style="180"/>
    <col min="8459" max="8459" width="10.5" style="180" bestFit="1" customWidth="1"/>
    <col min="8460" max="8702" width="9" style="180"/>
    <col min="8703" max="8703" width="4.375" style="180" customWidth="1"/>
    <col min="8704" max="8704" width="7.25" style="180" customWidth="1"/>
    <col min="8705" max="8705" width="8" style="180" customWidth="1"/>
    <col min="8706" max="8706" width="8.75" style="180" customWidth="1"/>
    <col min="8707" max="8707" width="12.625" style="180" customWidth="1"/>
    <col min="8708" max="8708" width="30.25" style="180" customWidth="1"/>
    <col min="8709" max="8709" width="6.75" style="180" customWidth="1"/>
    <col min="8710" max="8710" width="7.5" style="180" customWidth="1"/>
    <col min="8711" max="8711" width="11.25" style="180" customWidth="1"/>
    <col min="8712" max="8712" width="12.5" style="180" customWidth="1"/>
    <col min="8713" max="8713" width="14.625" style="180" customWidth="1"/>
    <col min="8714" max="8714" width="9" style="180"/>
    <col min="8715" max="8715" width="10.5" style="180" bestFit="1" customWidth="1"/>
    <col min="8716" max="8958" width="9" style="180"/>
    <col min="8959" max="8959" width="4.375" style="180" customWidth="1"/>
    <col min="8960" max="8960" width="7.25" style="180" customWidth="1"/>
    <col min="8961" max="8961" width="8" style="180" customWidth="1"/>
    <col min="8962" max="8962" width="8.75" style="180" customWidth="1"/>
    <col min="8963" max="8963" width="12.625" style="180" customWidth="1"/>
    <col min="8964" max="8964" width="30.25" style="180" customWidth="1"/>
    <col min="8965" max="8965" width="6.75" style="180" customWidth="1"/>
    <col min="8966" max="8966" width="7.5" style="180" customWidth="1"/>
    <col min="8967" max="8967" width="11.25" style="180" customWidth="1"/>
    <col min="8968" max="8968" width="12.5" style="180" customWidth="1"/>
    <col min="8969" max="8969" width="14.625" style="180" customWidth="1"/>
    <col min="8970" max="8970" width="9" style="180"/>
    <col min="8971" max="8971" width="10.5" style="180" bestFit="1" customWidth="1"/>
    <col min="8972" max="9214" width="9" style="180"/>
    <col min="9215" max="9215" width="4.375" style="180" customWidth="1"/>
    <col min="9216" max="9216" width="7.25" style="180" customWidth="1"/>
    <col min="9217" max="9217" width="8" style="180" customWidth="1"/>
    <col min="9218" max="9218" width="8.75" style="180" customWidth="1"/>
    <col min="9219" max="9219" width="12.625" style="180" customWidth="1"/>
    <col min="9220" max="9220" width="30.25" style="180" customWidth="1"/>
    <col min="9221" max="9221" width="6.75" style="180" customWidth="1"/>
    <col min="9222" max="9222" width="7.5" style="180" customWidth="1"/>
    <col min="9223" max="9223" width="11.25" style="180" customWidth="1"/>
    <col min="9224" max="9224" width="12.5" style="180" customWidth="1"/>
    <col min="9225" max="9225" width="14.625" style="180" customWidth="1"/>
    <col min="9226" max="9226" width="9" style="180"/>
    <col min="9227" max="9227" width="10.5" style="180" bestFit="1" customWidth="1"/>
    <col min="9228" max="9470" width="9" style="180"/>
    <col min="9471" max="9471" width="4.375" style="180" customWidth="1"/>
    <col min="9472" max="9472" width="7.25" style="180" customWidth="1"/>
    <col min="9473" max="9473" width="8" style="180" customWidth="1"/>
    <col min="9474" max="9474" width="8.75" style="180" customWidth="1"/>
    <col min="9475" max="9475" width="12.625" style="180" customWidth="1"/>
    <col min="9476" max="9476" width="30.25" style="180" customWidth="1"/>
    <col min="9477" max="9477" width="6.75" style="180" customWidth="1"/>
    <col min="9478" max="9478" width="7.5" style="180" customWidth="1"/>
    <col min="9479" max="9479" width="11.25" style="180" customWidth="1"/>
    <col min="9480" max="9480" width="12.5" style="180" customWidth="1"/>
    <col min="9481" max="9481" width="14.625" style="180" customWidth="1"/>
    <col min="9482" max="9482" width="9" style="180"/>
    <col min="9483" max="9483" width="10.5" style="180" bestFit="1" customWidth="1"/>
    <col min="9484" max="9726" width="9" style="180"/>
    <col min="9727" max="9727" width="4.375" style="180" customWidth="1"/>
    <col min="9728" max="9728" width="7.25" style="180" customWidth="1"/>
    <col min="9729" max="9729" width="8" style="180" customWidth="1"/>
    <col min="9730" max="9730" width="8.75" style="180" customWidth="1"/>
    <col min="9731" max="9731" width="12.625" style="180" customWidth="1"/>
    <col min="9732" max="9732" width="30.25" style="180" customWidth="1"/>
    <col min="9733" max="9733" width="6.75" style="180" customWidth="1"/>
    <col min="9734" max="9734" width="7.5" style="180" customWidth="1"/>
    <col min="9735" max="9735" width="11.25" style="180" customWidth="1"/>
    <col min="9736" max="9736" width="12.5" style="180" customWidth="1"/>
    <col min="9737" max="9737" width="14.625" style="180" customWidth="1"/>
    <col min="9738" max="9738" width="9" style="180"/>
    <col min="9739" max="9739" width="10.5" style="180" bestFit="1" customWidth="1"/>
    <col min="9740" max="9982" width="9" style="180"/>
    <col min="9983" max="9983" width="4.375" style="180" customWidth="1"/>
    <col min="9984" max="9984" width="7.25" style="180" customWidth="1"/>
    <col min="9985" max="9985" width="8" style="180" customWidth="1"/>
    <col min="9986" max="9986" width="8.75" style="180" customWidth="1"/>
    <col min="9987" max="9987" width="12.625" style="180" customWidth="1"/>
    <col min="9988" max="9988" width="30.25" style="180" customWidth="1"/>
    <col min="9989" max="9989" width="6.75" style="180" customWidth="1"/>
    <col min="9990" max="9990" width="7.5" style="180" customWidth="1"/>
    <col min="9991" max="9991" width="11.25" style="180" customWidth="1"/>
    <col min="9992" max="9992" width="12.5" style="180" customWidth="1"/>
    <col min="9993" max="9993" width="14.625" style="180" customWidth="1"/>
    <col min="9994" max="9994" width="9" style="180"/>
    <col min="9995" max="9995" width="10.5" style="180" bestFit="1" customWidth="1"/>
    <col min="9996" max="10238" width="9" style="180"/>
    <col min="10239" max="10239" width="4.375" style="180" customWidth="1"/>
    <col min="10240" max="10240" width="7.25" style="180" customWidth="1"/>
    <col min="10241" max="10241" width="8" style="180" customWidth="1"/>
    <col min="10242" max="10242" width="8.75" style="180" customWidth="1"/>
    <col min="10243" max="10243" width="12.625" style="180" customWidth="1"/>
    <col min="10244" max="10244" width="30.25" style="180" customWidth="1"/>
    <col min="10245" max="10245" width="6.75" style="180" customWidth="1"/>
    <col min="10246" max="10246" width="7.5" style="180" customWidth="1"/>
    <col min="10247" max="10247" width="11.25" style="180" customWidth="1"/>
    <col min="10248" max="10248" width="12.5" style="180" customWidth="1"/>
    <col min="10249" max="10249" width="14.625" style="180" customWidth="1"/>
    <col min="10250" max="10250" width="9" style="180"/>
    <col min="10251" max="10251" width="10.5" style="180" bestFit="1" customWidth="1"/>
    <col min="10252" max="10494" width="9" style="180"/>
    <col min="10495" max="10495" width="4.375" style="180" customWidth="1"/>
    <col min="10496" max="10496" width="7.25" style="180" customWidth="1"/>
    <col min="10497" max="10497" width="8" style="180" customWidth="1"/>
    <col min="10498" max="10498" width="8.75" style="180" customWidth="1"/>
    <col min="10499" max="10499" width="12.625" style="180" customWidth="1"/>
    <col min="10500" max="10500" width="30.25" style="180" customWidth="1"/>
    <col min="10501" max="10501" width="6.75" style="180" customWidth="1"/>
    <col min="10502" max="10502" width="7.5" style="180" customWidth="1"/>
    <col min="10503" max="10503" width="11.25" style="180" customWidth="1"/>
    <col min="10504" max="10504" width="12.5" style="180" customWidth="1"/>
    <col min="10505" max="10505" width="14.625" style="180" customWidth="1"/>
    <col min="10506" max="10506" width="9" style="180"/>
    <col min="10507" max="10507" width="10.5" style="180" bestFit="1" customWidth="1"/>
    <col min="10508" max="10750" width="9" style="180"/>
    <col min="10751" max="10751" width="4.375" style="180" customWidth="1"/>
    <col min="10752" max="10752" width="7.25" style="180" customWidth="1"/>
    <col min="10753" max="10753" width="8" style="180" customWidth="1"/>
    <col min="10754" max="10754" width="8.75" style="180" customWidth="1"/>
    <col min="10755" max="10755" width="12.625" style="180" customWidth="1"/>
    <col min="10756" max="10756" width="30.25" style="180" customWidth="1"/>
    <col min="10757" max="10757" width="6.75" style="180" customWidth="1"/>
    <col min="10758" max="10758" width="7.5" style="180" customWidth="1"/>
    <col min="10759" max="10759" width="11.25" style="180" customWidth="1"/>
    <col min="10760" max="10760" width="12.5" style="180" customWidth="1"/>
    <col min="10761" max="10761" width="14.625" style="180" customWidth="1"/>
    <col min="10762" max="10762" width="9" style="180"/>
    <col min="10763" max="10763" width="10.5" style="180" bestFit="1" customWidth="1"/>
    <col min="10764" max="11006" width="9" style="180"/>
    <col min="11007" max="11007" width="4.375" style="180" customWidth="1"/>
    <col min="11008" max="11008" width="7.25" style="180" customWidth="1"/>
    <col min="11009" max="11009" width="8" style="180" customWidth="1"/>
    <col min="11010" max="11010" width="8.75" style="180" customWidth="1"/>
    <col min="11011" max="11011" width="12.625" style="180" customWidth="1"/>
    <col min="11012" max="11012" width="30.25" style="180" customWidth="1"/>
    <col min="11013" max="11013" width="6.75" style="180" customWidth="1"/>
    <col min="11014" max="11014" width="7.5" style="180" customWidth="1"/>
    <col min="11015" max="11015" width="11.25" style="180" customWidth="1"/>
    <col min="11016" max="11016" width="12.5" style="180" customWidth="1"/>
    <col min="11017" max="11017" width="14.625" style="180" customWidth="1"/>
    <col min="11018" max="11018" width="9" style="180"/>
    <col min="11019" max="11019" width="10.5" style="180" bestFit="1" customWidth="1"/>
    <col min="11020" max="11262" width="9" style="180"/>
    <col min="11263" max="11263" width="4.375" style="180" customWidth="1"/>
    <col min="11264" max="11264" width="7.25" style="180" customWidth="1"/>
    <col min="11265" max="11265" width="8" style="180" customWidth="1"/>
    <col min="11266" max="11266" width="8.75" style="180" customWidth="1"/>
    <col min="11267" max="11267" width="12.625" style="180" customWidth="1"/>
    <col min="11268" max="11268" width="30.25" style="180" customWidth="1"/>
    <col min="11269" max="11269" width="6.75" style="180" customWidth="1"/>
    <col min="11270" max="11270" width="7.5" style="180" customWidth="1"/>
    <col min="11271" max="11271" width="11.25" style="180" customWidth="1"/>
    <col min="11272" max="11272" width="12.5" style="180" customWidth="1"/>
    <col min="11273" max="11273" width="14.625" style="180" customWidth="1"/>
    <col min="11274" max="11274" width="9" style="180"/>
    <col min="11275" max="11275" width="10.5" style="180" bestFit="1" customWidth="1"/>
    <col min="11276" max="11518" width="9" style="180"/>
    <col min="11519" max="11519" width="4.375" style="180" customWidth="1"/>
    <col min="11520" max="11520" width="7.25" style="180" customWidth="1"/>
    <col min="11521" max="11521" width="8" style="180" customWidth="1"/>
    <col min="11522" max="11522" width="8.75" style="180" customWidth="1"/>
    <col min="11523" max="11523" width="12.625" style="180" customWidth="1"/>
    <col min="11524" max="11524" width="30.25" style="180" customWidth="1"/>
    <col min="11525" max="11525" width="6.75" style="180" customWidth="1"/>
    <col min="11526" max="11526" width="7.5" style="180" customWidth="1"/>
    <col min="11527" max="11527" width="11.25" style="180" customWidth="1"/>
    <col min="11528" max="11528" width="12.5" style="180" customWidth="1"/>
    <col min="11529" max="11529" width="14.625" style="180" customWidth="1"/>
    <col min="11530" max="11530" width="9" style="180"/>
    <col min="11531" max="11531" width="10.5" style="180" bestFit="1" customWidth="1"/>
    <col min="11532" max="11774" width="9" style="180"/>
    <col min="11775" max="11775" width="4.375" style="180" customWidth="1"/>
    <col min="11776" max="11776" width="7.25" style="180" customWidth="1"/>
    <col min="11777" max="11777" width="8" style="180" customWidth="1"/>
    <col min="11778" max="11778" width="8.75" style="180" customWidth="1"/>
    <col min="11779" max="11779" width="12.625" style="180" customWidth="1"/>
    <col min="11780" max="11780" width="30.25" style="180" customWidth="1"/>
    <col min="11781" max="11781" width="6.75" style="180" customWidth="1"/>
    <col min="11782" max="11782" width="7.5" style="180" customWidth="1"/>
    <col min="11783" max="11783" width="11.25" style="180" customWidth="1"/>
    <col min="11784" max="11784" width="12.5" style="180" customWidth="1"/>
    <col min="11785" max="11785" width="14.625" style="180" customWidth="1"/>
    <col min="11786" max="11786" width="9" style="180"/>
    <col min="11787" max="11787" width="10.5" style="180" bestFit="1" customWidth="1"/>
    <col min="11788" max="12030" width="9" style="180"/>
    <col min="12031" max="12031" width="4.375" style="180" customWidth="1"/>
    <col min="12032" max="12032" width="7.25" style="180" customWidth="1"/>
    <col min="12033" max="12033" width="8" style="180" customWidth="1"/>
    <col min="12034" max="12034" width="8.75" style="180" customWidth="1"/>
    <col min="12035" max="12035" width="12.625" style="180" customWidth="1"/>
    <col min="12036" max="12036" width="30.25" style="180" customWidth="1"/>
    <col min="12037" max="12037" width="6.75" style="180" customWidth="1"/>
    <col min="12038" max="12038" width="7.5" style="180" customWidth="1"/>
    <col min="12039" max="12039" width="11.25" style="180" customWidth="1"/>
    <col min="12040" max="12040" width="12.5" style="180" customWidth="1"/>
    <col min="12041" max="12041" width="14.625" style="180" customWidth="1"/>
    <col min="12042" max="12042" width="9" style="180"/>
    <col min="12043" max="12043" width="10.5" style="180" bestFit="1" customWidth="1"/>
    <col min="12044" max="12286" width="9" style="180"/>
    <col min="12287" max="12287" width="4.375" style="180" customWidth="1"/>
    <col min="12288" max="12288" width="7.25" style="180" customWidth="1"/>
    <col min="12289" max="12289" width="8" style="180" customWidth="1"/>
    <col min="12290" max="12290" width="8.75" style="180" customWidth="1"/>
    <col min="12291" max="12291" width="12.625" style="180" customWidth="1"/>
    <col min="12292" max="12292" width="30.25" style="180" customWidth="1"/>
    <col min="12293" max="12293" width="6.75" style="180" customWidth="1"/>
    <col min="12294" max="12294" width="7.5" style="180" customWidth="1"/>
    <col min="12295" max="12295" width="11.25" style="180" customWidth="1"/>
    <col min="12296" max="12296" width="12.5" style="180" customWidth="1"/>
    <col min="12297" max="12297" width="14.625" style="180" customWidth="1"/>
    <col min="12298" max="12298" width="9" style="180"/>
    <col min="12299" max="12299" width="10.5" style="180" bestFit="1" customWidth="1"/>
    <col min="12300" max="12542" width="9" style="180"/>
    <col min="12543" max="12543" width="4.375" style="180" customWidth="1"/>
    <col min="12544" max="12544" width="7.25" style="180" customWidth="1"/>
    <col min="12545" max="12545" width="8" style="180" customWidth="1"/>
    <col min="12546" max="12546" width="8.75" style="180" customWidth="1"/>
    <col min="12547" max="12547" width="12.625" style="180" customWidth="1"/>
    <col min="12548" max="12548" width="30.25" style="180" customWidth="1"/>
    <col min="12549" max="12549" width="6.75" style="180" customWidth="1"/>
    <col min="12550" max="12550" width="7.5" style="180" customWidth="1"/>
    <col min="12551" max="12551" width="11.25" style="180" customWidth="1"/>
    <col min="12552" max="12552" width="12.5" style="180" customWidth="1"/>
    <col min="12553" max="12553" width="14.625" style="180" customWidth="1"/>
    <col min="12554" max="12554" width="9" style="180"/>
    <col min="12555" max="12555" width="10.5" style="180" bestFit="1" customWidth="1"/>
    <col min="12556" max="12798" width="9" style="180"/>
    <col min="12799" max="12799" width="4.375" style="180" customWidth="1"/>
    <col min="12800" max="12800" width="7.25" style="180" customWidth="1"/>
    <col min="12801" max="12801" width="8" style="180" customWidth="1"/>
    <col min="12802" max="12802" width="8.75" style="180" customWidth="1"/>
    <col min="12803" max="12803" width="12.625" style="180" customWidth="1"/>
    <col min="12804" max="12804" width="30.25" style="180" customWidth="1"/>
    <col min="12805" max="12805" width="6.75" style="180" customWidth="1"/>
    <col min="12806" max="12806" width="7.5" style="180" customWidth="1"/>
    <col min="12807" max="12807" width="11.25" style="180" customWidth="1"/>
    <col min="12808" max="12808" width="12.5" style="180" customWidth="1"/>
    <col min="12809" max="12809" width="14.625" style="180" customWidth="1"/>
    <col min="12810" max="12810" width="9" style="180"/>
    <col min="12811" max="12811" width="10.5" style="180" bestFit="1" customWidth="1"/>
    <col min="12812" max="13054" width="9" style="180"/>
    <col min="13055" max="13055" width="4.375" style="180" customWidth="1"/>
    <col min="13056" max="13056" width="7.25" style="180" customWidth="1"/>
    <col min="13057" max="13057" width="8" style="180" customWidth="1"/>
    <col min="13058" max="13058" width="8.75" style="180" customWidth="1"/>
    <col min="13059" max="13059" width="12.625" style="180" customWidth="1"/>
    <col min="13060" max="13060" width="30.25" style="180" customWidth="1"/>
    <col min="13061" max="13061" width="6.75" style="180" customWidth="1"/>
    <col min="13062" max="13062" width="7.5" style="180" customWidth="1"/>
    <col min="13063" max="13063" width="11.25" style="180" customWidth="1"/>
    <col min="13064" max="13064" width="12.5" style="180" customWidth="1"/>
    <col min="13065" max="13065" width="14.625" style="180" customWidth="1"/>
    <col min="13066" max="13066" width="9" style="180"/>
    <col min="13067" max="13067" width="10.5" style="180" bestFit="1" customWidth="1"/>
    <col min="13068" max="13310" width="9" style="180"/>
    <col min="13311" max="13311" width="4.375" style="180" customWidth="1"/>
    <col min="13312" max="13312" width="7.25" style="180" customWidth="1"/>
    <col min="13313" max="13313" width="8" style="180" customWidth="1"/>
    <col min="13314" max="13314" width="8.75" style="180" customWidth="1"/>
    <col min="13315" max="13315" width="12.625" style="180" customWidth="1"/>
    <col min="13316" max="13316" width="30.25" style="180" customWidth="1"/>
    <col min="13317" max="13317" width="6.75" style="180" customWidth="1"/>
    <col min="13318" max="13318" width="7.5" style="180" customWidth="1"/>
    <col min="13319" max="13319" width="11.25" style="180" customWidth="1"/>
    <col min="13320" max="13320" width="12.5" style="180" customWidth="1"/>
    <col min="13321" max="13321" width="14.625" style="180" customWidth="1"/>
    <col min="13322" max="13322" width="9" style="180"/>
    <col min="13323" max="13323" width="10.5" style="180" bestFit="1" customWidth="1"/>
    <col min="13324" max="13566" width="9" style="180"/>
    <col min="13567" max="13567" width="4.375" style="180" customWidth="1"/>
    <col min="13568" max="13568" width="7.25" style="180" customWidth="1"/>
    <col min="13569" max="13569" width="8" style="180" customWidth="1"/>
    <col min="13570" max="13570" width="8.75" style="180" customWidth="1"/>
    <col min="13571" max="13571" width="12.625" style="180" customWidth="1"/>
    <col min="13572" max="13572" width="30.25" style="180" customWidth="1"/>
    <col min="13573" max="13573" width="6.75" style="180" customWidth="1"/>
    <col min="13574" max="13574" width="7.5" style="180" customWidth="1"/>
    <col min="13575" max="13575" width="11.25" style="180" customWidth="1"/>
    <col min="13576" max="13576" width="12.5" style="180" customWidth="1"/>
    <col min="13577" max="13577" width="14.625" style="180" customWidth="1"/>
    <col min="13578" max="13578" width="9" style="180"/>
    <col min="13579" max="13579" width="10.5" style="180" bestFit="1" customWidth="1"/>
    <col min="13580" max="13822" width="9" style="180"/>
    <col min="13823" max="13823" width="4.375" style="180" customWidth="1"/>
    <col min="13824" max="13824" width="7.25" style="180" customWidth="1"/>
    <col min="13825" max="13825" width="8" style="180" customWidth="1"/>
    <col min="13826" max="13826" width="8.75" style="180" customWidth="1"/>
    <col min="13827" max="13827" width="12.625" style="180" customWidth="1"/>
    <col min="13828" max="13828" width="30.25" style="180" customWidth="1"/>
    <col min="13829" max="13829" width="6.75" style="180" customWidth="1"/>
    <col min="13830" max="13830" width="7.5" style="180" customWidth="1"/>
    <col min="13831" max="13831" width="11.25" style="180" customWidth="1"/>
    <col min="13832" max="13832" width="12.5" style="180" customWidth="1"/>
    <col min="13833" max="13833" width="14.625" style="180" customWidth="1"/>
    <col min="13834" max="13834" width="9" style="180"/>
    <col min="13835" max="13835" width="10.5" style="180" bestFit="1" customWidth="1"/>
    <col min="13836" max="14078" width="9" style="180"/>
    <col min="14079" max="14079" width="4.375" style="180" customWidth="1"/>
    <col min="14080" max="14080" width="7.25" style="180" customWidth="1"/>
    <col min="14081" max="14081" width="8" style="180" customWidth="1"/>
    <col min="14082" max="14082" width="8.75" style="180" customWidth="1"/>
    <col min="14083" max="14083" width="12.625" style="180" customWidth="1"/>
    <col min="14084" max="14084" width="30.25" style="180" customWidth="1"/>
    <col min="14085" max="14085" width="6.75" style="180" customWidth="1"/>
    <col min="14086" max="14086" width="7.5" style="180" customWidth="1"/>
    <col min="14087" max="14087" width="11.25" style="180" customWidth="1"/>
    <col min="14088" max="14088" width="12.5" style="180" customWidth="1"/>
    <col min="14089" max="14089" width="14.625" style="180" customWidth="1"/>
    <col min="14090" max="14090" width="9" style="180"/>
    <col min="14091" max="14091" width="10.5" style="180" bestFit="1" customWidth="1"/>
    <col min="14092" max="14334" width="9" style="180"/>
    <col min="14335" max="14335" width="4.375" style="180" customWidth="1"/>
    <col min="14336" max="14336" width="7.25" style="180" customWidth="1"/>
    <col min="14337" max="14337" width="8" style="180" customWidth="1"/>
    <col min="14338" max="14338" width="8.75" style="180" customWidth="1"/>
    <col min="14339" max="14339" width="12.625" style="180" customWidth="1"/>
    <col min="14340" max="14340" width="30.25" style="180" customWidth="1"/>
    <col min="14341" max="14341" width="6.75" style="180" customWidth="1"/>
    <col min="14342" max="14342" width="7.5" style="180" customWidth="1"/>
    <col min="14343" max="14343" width="11.25" style="180" customWidth="1"/>
    <col min="14344" max="14344" width="12.5" style="180" customWidth="1"/>
    <col min="14345" max="14345" width="14.625" style="180" customWidth="1"/>
    <col min="14346" max="14346" width="9" style="180"/>
    <col min="14347" max="14347" width="10.5" style="180" bestFit="1" customWidth="1"/>
    <col min="14348" max="14590" width="9" style="180"/>
    <col min="14591" max="14591" width="4.375" style="180" customWidth="1"/>
    <col min="14592" max="14592" width="7.25" style="180" customWidth="1"/>
    <col min="14593" max="14593" width="8" style="180" customWidth="1"/>
    <col min="14594" max="14594" width="8.75" style="180" customWidth="1"/>
    <col min="14595" max="14595" width="12.625" style="180" customWidth="1"/>
    <col min="14596" max="14596" width="30.25" style="180" customWidth="1"/>
    <col min="14597" max="14597" width="6.75" style="180" customWidth="1"/>
    <col min="14598" max="14598" width="7.5" style="180" customWidth="1"/>
    <col min="14599" max="14599" width="11.25" style="180" customWidth="1"/>
    <col min="14600" max="14600" width="12.5" style="180" customWidth="1"/>
    <col min="14601" max="14601" width="14.625" style="180" customWidth="1"/>
    <col min="14602" max="14602" width="9" style="180"/>
    <col min="14603" max="14603" width="10.5" style="180" bestFit="1" customWidth="1"/>
    <col min="14604" max="14846" width="9" style="180"/>
    <col min="14847" max="14847" width="4.375" style="180" customWidth="1"/>
    <col min="14848" max="14848" width="7.25" style="180" customWidth="1"/>
    <col min="14849" max="14849" width="8" style="180" customWidth="1"/>
    <col min="14850" max="14850" width="8.75" style="180" customWidth="1"/>
    <col min="14851" max="14851" width="12.625" style="180" customWidth="1"/>
    <col min="14852" max="14852" width="30.25" style="180" customWidth="1"/>
    <col min="14853" max="14853" width="6.75" style="180" customWidth="1"/>
    <col min="14854" max="14854" width="7.5" style="180" customWidth="1"/>
    <col min="14855" max="14855" width="11.25" style="180" customWidth="1"/>
    <col min="14856" max="14856" width="12.5" style="180" customWidth="1"/>
    <col min="14857" max="14857" width="14.625" style="180" customWidth="1"/>
    <col min="14858" max="14858" width="9" style="180"/>
    <col min="14859" max="14859" width="10.5" style="180" bestFit="1" customWidth="1"/>
    <col min="14860" max="15102" width="9" style="180"/>
    <col min="15103" max="15103" width="4.375" style="180" customWidth="1"/>
    <col min="15104" max="15104" width="7.25" style="180" customWidth="1"/>
    <col min="15105" max="15105" width="8" style="180" customWidth="1"/>
    <col min="15106" max="15106" width="8.75" style="180" customWidth="1"/>
    <col min="15107" max="15107" width="12.625" style="180" customWidth="1"/>
    <col min="15108" max="15108" width="30.25" style="180" customWidth="1"/>
    <col min="15109" max="15109" width="6.75" style="180" customWidth="1"/>
    <col min="15110" max="15110" width="7.5" style="180" customWidth="1"/>
    <col min="15111" max="15111" width="11.25" style="180" customWidth="1"/>
    <col min="15112" max="15112" width="12.5" style="180" customWidth="1"/>
    <col min="15113" max="15113" width="14.625" style="180" customWidth="1"/>
    <col min="15114" max="15114" width="9" style="180"/>
    <col min="15115" max="15115" width="10.5" style="180" bestFit="1" customWidth="1"/>
    <col min="15116" max="15358" width="9" style="180"/>
    <col min="15359" max="15359" width="4.375" style="180" customWidth="1"/>
    <col min="15360" max="15360" width="7.25" style="180" customWidth="1"/>
    <col min="15361" max="15361" width="8" style="180" customWidth="1"/>
    <col min="15362" max="15362" width="8.75" style="180" customWidth="1"/>
    <col min="15363" max="15363" width="12.625" style="180" customWidth="1"/>
    <col min="15364" max="15364" width="30.25" style="180" customWidth="1"/>
    <col min="15365" max="15365" width="6.75" style="180" customWidth="1"/>
    <col min="15366" max="15366" width="7.5" style="180" customWidth="1"/>
    <col min="15367" max="15367" width="11.25" style="180" customWidth="1"/>
    <col min="15368" max="15368" width="12.5" style="180" customWidth="1"/>
    <col min="15369" max="15369" width="14.625" style="180" customWidth="1"/>
    <col min="15370" max="15370" width="9" style="180"/>
    <col min="15371" max="15371" width="10.5" style="180" bestFit="1" customWidth="1"/>
    <col min="15372" max="15614" width="9" style="180"/>
    <col min="15615" max="15615" width="4.375" style="180" customWidth="1"/>
    <col min="15616" max="15616" width="7.25" style="180" customWidth="1"/>
    <col min="15617" max="15617" width="8" style="180" customWidth="1"/>
    <col min="15618" max="15618" width="8.75" style="180" customWidth="1"/>
    <col min="15619" max="15619" width="12.625" style="180" customWidth="1"/>
    <col min="15620" max="15620" width="30.25" style="180" customWidth="1"/>
    <col min="15621" max="15621" width="6.75" style="180" customWidth="1"/>
    <col min="15622" max="15622" width="7.5" style="180" customWidth="1"/>
    <col min="15623" max="15623" width="11.25" style="180" customWidth="1"/>
    <col min="15624" max="15624" width="12.5" style="180" customWidth="1"/>
    <col min="15625" max="15625" width="14.625" style="180" customWidth="1"/>
    <col min="15626" max="15626" width="9" style="180"/>
    <col min="15627" max="15627" width="10.5" style="180" bestFit="1" customWidth="1"/>
    <col min="15628" max="15870" width="9" style="180"/>
    <col min="15871" max="15871" width="4.375" style="180" customWidth="1"/>
    <col min="15872" max="15872" width="7.25" style="180" customWidth="1"/>
    <col min="15873" max="15873" width="8" style="180" customWidth="1"/>
    <col min="15874" max="15874" width="8.75" style="180" customWidth="1"/>
    <col min="15875" max="15875" width="12.625" style="180" customWidth="1"/>
    <col min="15876" max="15876" width="30.25" style="180" customWidth="1"/>
    <col min="15877" max="15877" width="6.75" style="180" customWidth="1"/>
    <col min="15878" max="15878" width="7.5" style="180" customWidth="1"/>
    <col min="15879" max="15879" width="11.25" style="180" customWidth="1"/>
    <col min="15880" max="15880" width="12.5" style="180" customWidth="1"/>
    <col min="15881" max="15881" width="14.625" style="180" customWidth="1"/>
    <col min="15882" max="15882" width="9" style="180"/>
    <col min="15883" max="15883" width="10.5" style="180" bestFit="1" customWidth="1"/>
    <col min="15884" max="16126" width="9" style="180"/>
    <col min="16127" max="16127" width="4.375" style="180" customWidth="1"/>
    <col min="16128" max="16128" width="7.25" style="180" customWidth="1"/>
    <col min="16129" max="16129" width="8" style="180" customWidth="1"/>
    <col min="16130" max="16130" width="8.75" style="180" customWidth="1"/>
    <col min="16131" max="16131" width="12.625" style="180" customWidth="1"/>
    <col min="16132" max="16132" width="30.25" style="180" customWidth="1"/>
    <col min="16133" max="16133" width="6.75" style="180" customWidth="1"/>
    <col min="16134" max="16134" width="7.5" style="180" customWidth="1"/>
    <col min="16135" max="16135" width="11.25" style="180" customWidth="1"/>
    <col min="16136" max="16136" width="12.5" style="180" customWidth="1"/>
    <col min="16137" max="16137" width="14.625" style="180" customWidth="1"/>
    <col min="16138" max="16138" width="9" style="180"/>
    <col min="16139" max="16139" width="10.5" style="180" bestFit="1" customWidth="1"/>
    <col min="16140" max="16384" width="9" style="180"/>
  </cols>
  <sheetData>
    <row r="1" spans="1:10" ht="35.1" customHeight="1">
      <c r="A1" s="321" t="s">
        <v>640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s="240" customFormat="1" ht="20.100000000000001" customHeight="1">
      <c r="A2" s="248" t="s">
        <v>0</v>
      </c>
      <c r="B2" s="248" t="s">
        <v>629</v>
      </c>
      <c r="C2" s="248" t="s">
        <v>630</v>
      </c>
      <c r="D2" s="248" t="s">
        <v>631</v>
      </c>
      <c r="E2" s="248" t="s">
        <v>632</v>
      </c>
      <c r="F2" s="248" t="s">
        <v>129</v>
      </c>
      <c r="G2" s="248" t="s">
        <v>633</v>
      </c>
      <c r="H2" s="248" t="s">
        <v>634</v>
      </c>
      <c r="I2" s="246" t="s">
        <v>635</v>
      </c>
      <c r="J2" s="231" t="s">
        <v>659</v>
      </c>
    </row>
    <row r="3" spans="1:10" s="240" customFormat="1" ht="20.100000000000001" customHeight="1">
      <c r="A3" s="322">
        <v>1</v>
      </c>
      <c r="B3" s="323" t="s">
        <v>670</v>
      </c>
      <c r="C3" s="323" t="s">
        <v>671</v>
      </c>
      <c r="D3" s="323" t="s">
        <v>672</v>
      </c>
      <c r="E3" s="235" t="s">
        <v>673</v>
      </c>
      <c r="F3" s="235" t="s">
        <v>667</v>
      </c>
      <c r="G3" s="235">
        <v>900</v>
      </c>
      <c r="H3" s="235">
        <v>150</v>
      </c>
      <c r="I3" s="241">
        <f>G3*H3</f>
        <v>135000</v>
      </c>
      <c r="J3" s="251">
        <f>ROUND(I3*0.95,0)</f>
        <v>128250</v>
      </c>
    </row>
    <row r="4" spans="1:10" s="234" customFormat="1" ht="20.100000000000001" customHeight="1">
      <c r="A4" s="322"/>
      <c r="B4" s="323"/>
      <c r="C4" s="323"/>
      <c r="D4" s="323"/>
      <c r="E4" s="239" t="s">
        <v>664</v>
      </c>
      <c r="F4" s="235" t="s">
        <v>636</v>
      </c>
      <c r="G4" s="235">
        <f>G3</f>
        <v>900</v>
      </c>
      <c r="H4" s="235">
        <v>20</v>
      </c>
      <c r="I4" s="241">
        <f>G4*H4</f>
        <v>18000</v>
      </c>
      <c r="J4" s="251">
        <f t="shared" ref="J4:J38" si="0">ROUND(I4*0.95,0)</f>
        <v>17100</v>
      </c>
    </row>
    <row r="5" spans="1:10" s="240" customFormat="1" ht="20.100000000000001" customHeight="1">
      <c r="A5" s="322"/>
      <c r="B5" s="323"/>
      <c r="C5" s="323"/>
      <c r="D5" s="323" t="s">
        <v>674</v>
      </c>
      <c r="E5" s="235" t="s">
        <v>668</v>
      </c>
      <c r="F5" s="235" t="s">
        <v>667</v>
      </c>
      <c r="G5" s="235">
        <v>1000</v>
      </c>
      <c r="H5" s="235">
        <v>300</v>
      </c>
      <c r="I5" s="241">
        <f>G5*H5</f>
        <v>300000</v>
      </c>
      <c r="J5" s="251">
        <f t="shared" si="0"/>
        <v>285000</v>
      </c>
    </row>
    <row r="6" spans="1:10" s="242" customFormat="1" ht="20.100000000000001" customHeight="1">
      <c r="A6" s="322"/>
      <c r="B6" s="323"/>
      <c r="C6" s="323"/>
      <c r="D6" s="323"/>
      <c r="E6" s="235" t="s">
        <v>639</v>
      </c>
      <c r="F6" s="235" t="s">
        <v>667</v>
      </c>
      <c r="G6" s="235">
        <f>G5</f>
        <v>1000</v>
      </c>
      <c r="H6" s="235">
        <v>30</v>
      </c>
      <c r="I6" s="236">
        <f>G6*H6</f>
        <v>30000</v>
      </c>
      <c r="J6" s="251">
        <f t="shared" si="0"/>
        <v>28500</v>
      </c>
    </row>
    <row r="7" spans="1:10" s="243" customFormat="1" ht="20.100000000000001" customHeight="1">
      <c r="A7" s="322"/>
      <c r="B7" s="323"/>
      <c r="C7" s="323"/>
      <c r="D7" s="235"/>
      <c r="E7" s="235" t="s">
        <v>637</v>
      </c>
      <c r="F7" s="235"/>
      <c r="G7" s="235"/>
      <c r="H7" s="236"/>
      <c r="I7" s="237">
        <f>SUM(I3:I6)</f>
        <v>483000</v>
      </c>
      <c r="J7" s="251">
        <f t="shared" si="0"/>
        <v>458850</v>
      </c>
    </row>
    <row r="8" spans="1:10" s="243" customFormat="1" ht="20.100000000000001" customHeight="1">
      <c r="A8" s="322"/>
      <c r="B8" s="323"/>
      <c r="C8" s="323"/>
      <c r="D8" s="235"/>
      <c r="E8" s="235" t="s">
        <v>660</v>
      </c>
      <c r="F8" s="235"/>
      <c r="G8" s="235"/>
      <c r="H8" s="238"/>
      <c r="I8" s="237">
        <f>I7*0.1</f>
        <v>48300</v>
      </c>
      <c r="J8" s="251">
        <f t="shared" si="0"/>
        <v>45885</v>
      </c>
    </row>
    <row r="9" spans="1:10" s="243" customFormat="1" ht="20.100000000000001" customHeight="1">
      <c r="A9" s="322"/>
      <c r="B9" s="323"/>
      <c r="C9" s="323"/>
      <c r="D9" s="235"/>
      <c r="E9" s="235" t="s">
        <v>661</v>
      </c>
      <c r="F9" s="235"/>
      <c r="G9" s="235"/>
      <c r="H9" s="236"/>
      <c r="I9" s="237">
        <f>(I7+I8)*0.05</f>
        <v>26565</v>
      </c>
      <c r="J9" s="251">
        <f t="shared" si="0"/>
        <v>25237</v>
      </c>
    </row>
    <row r="10" spans="1:10" s="240" customFormat="1" ht="20.100000000000001" customHeight="1">
      <c r="A10" s="322"/>
      <c r="B10" s="323"/>
      <c r="C10" s="323"/>
      <c r="D10" s="247"/>
      <c r="E10" s="232" t="s">
        <v>665</v>
      </c>
      <c r="F10" s="235" t="s">
        <v>666</v>
      </c>
      <c r="G10" s="235">
        <v>1</v>
      </c>
      <c r="H10" s="235">
        <v>30000</v>
      </c>
      <c r="I10" s="241">
        <f>H10</f>
        <v>30000</v>
      </c>
      <c r="J10" s="251">
        <f t="shared" si="0"/>
        <v>28500</v>
      </c>
    </row>
    <row r="11" spans="1:10" s="240" customFormat="1" ht="20.100000000000001" customHeight="1">
      <c r="A11" s="322"/>
      <c r="B11" s="323"/>
      <c r="C11" s="323"/>
      <c r="D11" s="248"/>
      <c r="E11" s="248" t="s">
        <v>662</v>
      </c>
      <c r="F11" s="235"/>
      <c r="G11" s="235"/>
      <c r="H11" s="235"/>
      <c r="I11" s="233">
        <f>ROUNDUP(I7+I8+I9+I10,0)</f>
        <v>587865</v>
      </c>
      <c r="J11" s="251">
        <f t="shared" si="0"/>
        <v>558472</v>
      </c>
    </row>
    <row r="12" spans="1:10" s="240" customFormat="1" ht="20.100000000000001" customHeight="1">
      <c r="A12" s="322">
        <v>2</v>
      </c>
      <c r="B12" s="323" t="s">
        <v>675</v>
      </c>
      <c r="C12" s="323" t="s">
        <v>676</v>
      </c>
      <c r="D12" s="323" t="s">
        <v>669</v>
      </c>
      <c r="E12" s="235" t="s">
        <v>677</v>
      </c>
      <c r="F12" s="235" t="s">
        <v>678</v>
      </c>
      <c r="G12" s="235">
        <v>3315</v>
      </c>
      <c r="H12" s="235">
        <v>350</v>
      </c>
      <c r="I12" s="235">
        <f>SUM(G12*H12)</f>
        <v>1160250</v>
      </c>
      <c r="J12" s="251">
        <f t="shared" si="0"/>
        <v>1102238</v>
      </c>
    </row>
    <row r="13" spans="1:10" s="234" customFormat="1" ht="20.100000000000001" customHeight="1">
      <c r="A13" s="322"/>
      <c r="B13" s="323"/>
      <c r="C13" s="323"/>
      <c r="D13" s="323"/>
      <c r="E13" s="239" t="s">
        <v>664</v>
      </c>
      <c r="F13" s="235" t="s">
        <v>636</v>
      </c>
      <c r="G13" s="235">
        <f>G12</f>
        <v>3315</v>
      </c>
      <c r="H13" s="235">
        <v>50</v>
      </c>
      <c r="I13" s="235">
        <f>SUM(G13*H13)</f>
        <v>165750</v>
      </c>
      <c r="J13" s="251">
        <f t="shared" si="0"/>
        <v>157463</v>
      </c>
    </row>
    <row r="14" spans="1:10" s="243" customFormat="1" ht="20.100000000000001" customHeight="1">
      <c r="A14" s="322"/>
      <c r="B14" s="323"/>
      <c r="C14" s="323"/>
      <c r="D14" s="323"/>
      <c r="E14" s="235" t="s">
        <v>637</v>
      </c>
      <c r="F14" s="235"/>
      <c r="G14" s="235"/>
      <c r="H14" s="236"/>
      <c r="I14" s="237">
        <f>SUM(I12:I13)</f>
        <v>1326000</v>
      </c>
      <c r="J14" s="251">
        <f t="shared" si="0"/>
        <v>1259700</v>
      </c>
    </row>
    <row r="15" spans="1:10" s="243" customFormat="1" ht="20.100000000000001" customHeight="1">
      <c r="A15" s="322"/>
      <c r="B15" s="323"/>
      <c r="C15" s="323"/>
      <c r="D15" s="235"/>
      <c r="E15" s="235" t="s">
        <v>660</v>
      </c>
      <c r="F15" s="235"/>
      <c r="G15" s="235"/>
      <c r="H15" s="238"/>
      <c r="I15" s="237">
        <f>I14*0.1</f>
        <v>132600</v>
      </c>
      <c r="J15" s="251">
        <f t="shared" si="0"/>
        <v>125970</v>
      </c>
    </row>
    <row r="16" spans="1:10" s="243" customFormat="1" ht="20.100000000000001" customHeight="1">
      <c r="A16" s="322"/>
      <c r="B16" s="323"/>
      <c r="C16" s="323"/>
      <c r="D16" s="235"/>
      <c r="E16" s="235" t="s">
        <v>661</v>
      </c>
      <c r="F16" s="235"/>
      <c r="G16" s="235"/>
      <c r="H16" s="236"/>
      <c r="I16" s="237">
        <f>(I14+I15)*0.05</f>
        <v>72930</v>
      </c>
      <c r="J16" s="251">
        <f t="shared" si="0"/>
        <v>69284</v>
      </c>
    </row>
    <row r="17" spans="1:10" s="240" customFormat="1" ht="20.100000000000001" customHeight="1">
      <c r="A17" s="322"/>
      <c r="B17" s="323"/>
      <c r="C17" s="323"/>
      <c r="D17" s="248"/>
      <c r="E17" s="235" t="s">
        <v>662</v>
      </c>
      <c r="F17" s="235"/>
      <c r="G17" s="235"/>
      <c r="H17" s="235"/>
      <c r="I17" s="233">
        <f>ROUNDUP(I14+I15+I16,0)</f>
        <v>1531530</v>
      </c>
      <c r="J17" s="251">
        <f t="shared" si="0"/>
        <v>1454954</v>
      </c>
    </row>
    <row r="18" spans="1:10" s="255" customFormat="1" ht="20.100000000000001" customHeight="1">
      <c r="A18" s="324">
        <v>3</v>
      </c>
      <c r="B18" s="324" t="s">
        <v>679</v>
      </c>
      <c r="C18" s="324" t="s">
        <v>680</v>
      </c>
      <c r="D18" s="325" t="s">
        <v>663</v>
      </c>
      <c r="E18" s="252" t="s">
        <v>681</v>
      </c>
      <c r="F18" s="253" t="s">
        <v>666</v>
      </c>
      <c r="G18" s="253">
        <v>1</v>
      </c>
      <c r="H18" s="253">
        <v>20000</v>
      </c>
      <c r="I18" s="254">
        <f t="shared" ref="I18" si="1">G18*H18</f>
        <v>20000</v>
      </c>
      <c r="J18" s="251">
        <f t="shared" si="0"/>
        <v>19000</v>
      </c>
    </row>
    <row r="19" spans="1:10" s="255" customFormat="1" ht="20.100000000000001" customHeight="1">
      <c r="A19" s="324"/>
      <c r="B19" s="324"/>
      <c r="C19" s="324"/>
      <c r="D19" s="325"/>
      <c r="E19" s="252" t="s">
        <v>682</v>
      </c>
      <c r="F19" s="235" t="s">
        <v>667</v>
      </c>
      <c r="G19" s="253">
        <v>1120</v>
      </c>
      <c r="H19" s="253">
        <v>400</v>
      </c>
      <c r="I19" s="254">
        <f>G19*H19</f>
        <v>448000</v>
      </c>
      <c r="J19" s="251">
        <f t="shared" si="0"/>
        <v>425600</v>
      </c>
    </row>
    <row r="20" spans="1:10" s="255" customFormat="1" ht="20.100000000000001" customHeight="1">
      <c r="A20" s="324"/>
      <c r="B20" s="324"/>
      <c r="C20" s="324"/>
      <c r="D20" s="325"/>
      <c r="E20" s="252" t="s">
        <v>683</v>
      </c>
      <c r="F20" s="235" t="s">
        <v>667</v>
      </c>
      <c r="G20" s="253">
        <v>560</v>
      </c>
      <c r="H20" s="253">
        <v>800</v>
      </c>
      <c r="I20" s="254">
        <f t="shared" ref="I20:I26" si="2">G20*H20</f>
        <v>448000</v>
      </c>
      <c r="J20" s="251">
        <f t="shared" si="0"/>
        <v>425600</v>
      </c>
    </row>
    <row r="21" spans="1:10" s="255" customFormat="1" ht="20.100000000000001" customHeight="1">
      <c r="A21" s="324"/>
      <c r="B21" s="324"/>
      <c r="C21" s="324"/>
      <c r="D21" s="325"/>
      <c r="E21" s="252" t="s">
        <v>684</v>
      </c>
      <c r="F21" s="253" t="s">
        <v>685</v>
      </c>
      <c r="G21" s="253">
        <v>6</v>
      </c>
      <c r="H21" s="253">
        <v>50000</v>
      </c>
      <c r="I21" s="254">
        <f t="shared" si="2"/>
        <v>300000</v>
      </c>
      <c r="J21" s="251">
        <f t="shared" si="0"/>
        <v>285000</v>
      </c>
    </row>
    <row r="22" spans="1:10" s="255" customFormat="1" ht="20.100000000000001" customHeight="1">
      <c r="A22" s="324"/>
      <c r="B22" s="324"/>
      <c r="C22" s="324"/>
      <c r="D22" s="325"/>
      <c r="E22" s="252" t="s">
        <v>686</v>
      </c>
      <c r="F22" s="235" t="s">
        <v>667</v>
      </c>
      <c r="G22" s="253">
        <v>140</v>
      </c>
      <c r="H22" s="253">
        <v>400</v>
      </c>
      <c r="I22" s="254">
        <f t="shared" si="2"/>
        <v>56000</v>
      </c>
      <c r="J22" s="251">
        <f t="shared" si="0"/>
        <v>53200</v>
      </c>
    </row>
    <row r="23" spans="1:10" s="255" customFormat="1" ht="20.100000000000001" customHeight="1">
      <c r="A23" s="324"/>
      <c r="B23" s="324"/>
      <c r="C23" s="324"/>
      <c r="D23" s="325"/>
      <c r="E23" s="252" t="s">
        <v>687</v>
      </c>
      <c r="F23" s="235" t="s">
        <v>667</v>
      </c>
      <c r="G23" s="253">
        <v>150</v>
      </c>
      <c r="H23" s="253">
        <v>400</v>
      </c>
      <c r="I23" s="254">
        <f t="shared" si="2"/>
        <v>60000</v>
      </c>
      <c r="J23" s="251">
        <f t="shared" si="0"/>
        <v>57000</v>
      </c>
    </row>
    <row r="24" spans="1:10" s="255" customFormat="1" ht="20.100000000000001" customHeight="1">
      <c r="A24" s="324"/>
      <c r="B24" s="324"/>
      <c r="C24" s="324"/>
      <c r="D24" s="325"/>
      <c r="E24" s="252" t="s">
        <v>688</v>
      </c>
      <c r="F24" s="235" t="s">
        <v>667</v>
      </c>
      <c r="G24" s="253">
        <v>96</v>
      </c>
      <c r="H24" s="253">
        <v>800</v>
      </c>
      <c r="I24" s="254">
        <f t="shared" si="2"/>
        <v>76800</v>
      </c>
      <c r="J24" s="251">
        <f t="shared" si="0"/>
        <v>72960</v>
      </c>
    </row>
    <row r="25" spans="1:10" s="255" customFormat="1" ht="20.100000000000001" customHeight="1">
      <c r="A25" s="324"/>
      <c r="B25" s="324"/>
      <c r="C25" s="324"/>
      <c r="D25" s="325"/>
      <c r="E25" s="252" t="s">
        <v>689</v>
      </c>
      <c r="F25" s="235" t="s">
        <v>667</v>
      </c>
      <c r="G25" s="253">
        <v>30</v>
      </c>
      <c r="H25" s="253">
        <v>400</v>
      </c>
      <c r="I25" s="254">
        <f t="shared" si="2"/>
        <v>12000</v>
      </c>
      <c r="J25" s="251">
        <f t="shared" si="0"/>
        <v>11400</v>
      </c>
    </row>
    <row r="26" spans="1:10" s="255" customFormat="1" ht="20.100000000000001" customHeight="1">
      <c r="A26" s="324"/>
      <c r="B26" s="324"/>
      <c r="C26" s="324"/>
      <c r="D26" s="325"/>
      <c r="E26" s="252" t="s">
        <v>641</v>
      </c>
      <c r="F26" s="253" t="s">
        <v>690</v>
      </c>
      <c r="G26" s="253">
        <v>24</v>
      </c>
      <c r="H26" s="253">
        <v>5000</v>
      </c>
      <c r="I26" s="254">
        <f t="shared" si="2"/>
        <v>120000</v>
      </c>
      <c r="J26" s="251">
        <f t="shared" si="0"/>
        <v>114000</v>
      </c>
    </row>
    <row r="27" spans="1:10" s="255" customFormat="1" ht="20.100000000000001" customHeight="1">
      <c r="A27" s="324"/>
      <c r="B27" s="324"/>
      <c r="C27" s="324"/>
      <c r="D27" s="325"/>
      <c r="E27" s="245" t="s">
        <v>637</v>
      </c>
      <c r="F27" s="253"/>
      <c r="G27" s="253"/>
      <c r="H27" s="253"/>
      <c r="I27" s="254">
        <f>SUM(I18:I26)</f>
        <v>1540800</v>
      </c>
      <c r="J27" s="251">
        <f t="shared" si="0"/>
        <v>1463760</v>
      </c>
    </row>
    <row r="28" spans="1:10" s="255" customFormat="1" ht="20.100000000000001" customHeight="1">
      <c r="A28" s="324"/>
      <c r="B28" s="324"/>
      <c r="C28" s="324"/>
      <c r="D28" s="325"/>
      <c r="E28" s="245" t="s">
        <v>660</v>
      </c>
      <c r="F28" s="253"/>
      <c r="G28" s="253"/>
      <c r="H28" s="253"/>
      <c r="I28" s="254">
        <f>I27*0.1</f>
        <v>154080</v>
      </c>
      <c r="J28" s="251">
        <f t="shared" si="0"/>
        <v>146376</v>
      </c>
    </row>
    <row r="29" spans="1:10" s="255" customFormat="1" ht="20.100000000000001" customHeight="1">
      <c r="A29" s="324"/>
      <c r="B29" s="324"/>
      <c r="C29" s="324"/>
      <c r="D29" s="325"/>
      <c r="E29" s="245" t="s">
        <v>661</v>
      </c>
      <c r="F29" s="253"/>
      <c r="G29" s="253"/>
      <c r="H29" s="253"/>
      <c r="I29" s="253">
        <f>(I27+I28)*0.05</f>
        <v>84744</v>
      </c>
      <c r="J29" s="251">
        <f t="shared" si="0"/>
        <v>80507</v>
      </c>
    </row>
    <row r="30" spans="1:10" s="255" customFormat="1" ht="20.100000000000001" customHeight="1">
      <c r="A30" s="324"/>
      <c r="B30" s="324"/>
      <c r="C30" s="324"/>
      <c r="D30" s="256"/>
      <c r="E30" s="245" t="s">
        <v>662</v>
      </c>
      <c r="F30" s="253"/>
      <c r="G30" s="253"/>
      <c r="H30" s="253"/>
      <c r="I30" s="233">
        <f>ROUNDUP(I27+I28+I29,0)</f>
        <v>1779624</v>
      </c>
      <c r="J30" s="251">
        <f t="shared" si="0"/>
        <v>1690643</v>
      </c>
    </row>
    <row r="31" spans="1:10" s="240" customFormat="1" ht="20.100000000000001" customHeight="1">
      <c r="A31" s="322">
        <v>4</v>
      </c>
      <c r="B31" s="323" t="s">
        <v>691</v>
      </c>
      <c r="C31" s="323" t="s">
        <v>692</v>
      </c>
      <c r="D31" s="323" t="s">
        <v>674</v>
      </c>
      <c r="E31" s="235" t="s">
        <v>668</v>
      </c>
      <c r="F31" s="235" t="s">
        <v>667</v>
      </c>
      <c r="G31" s="235">
        <v>1200</v>
      </c>
      <c r="H31" s="235">
        <v>300</v>
      </c>
      <c r="I31" s="241">
        <f>G31*H31</f>
        <v>360000</v>
      </c>
      <c r="J31" s="251">
        <f t="shared" si="0"/>
        <v>342000</v>
      </c>
    </row>
    <row r="32" spans="1:10" s="242" customFormat="1" ht="20.100000000000001" customHeight="1">
      <c r="A32" s="322"/>
      <c r="B32" s="323"/>
      <c r="C32" s="323"/>
      <c r="D32" s="323"/>
      <c r="E32" s="235" t="s">
        <v>639</v>
      </c>
      <c r="F32" s="235" t="s">
        <v>667</v>
      </c>
      <c r="G32" s="235">
        <f>G31</f>
        <v>1200</v>
      </c>
      <c r="H32" s="235">
        <v>30</v>
      </c>
      <c r="I32" s="236">
        <f>G32*H32</f>
        <v>36000</v>
      </c>
      <c r="J32" s="251">
        <f t="shared" si="0"/>
        <v>34200</v>
      </c>
    </row>
    <row r="33" spans="1:10" s="243" customFormat="1" ht="20.100000000000001" customHeight="1">
      <c r="A33" s="322"/>
      <c r="B33" s="323"/>
      <c r="C33" s="323"/>
      <c r="D33" s="323"/>
      <c r="E33" s="235" t="s">
        <v>637</v>
      </c>
      <c r="F33" s="235"/>
      <c r="G33" s="235"/>
      <c r="H33" s="236"/>
      <c r="I33" s="237">
        <f>SUM(I31:I32)</f>
        <v>396000</v>
      </c>
      <c r="J33" s="251">
        <f t="shared" si="0"/>
        <v>376200</v>
      </c>
    </row>
    <row r="34" spans="1:10" s="243" customFormat="1" ht="20.100000000000001" customHeight="1">
      <c r="A34" s="322"/>
      <c r="B34" s="323"/>
      <c r="C34" s="323"/>
      <c r="D34" s="323"/>
      <c r="E34" s="235" t="s">
        <v>660</v>
      </c>
      <c r="F34" s="235"/>
      <c r="G34" s="235"/>
      <c r="H34" s="238"/>
      <c r="I34" s="237">
        <f>I33*0.1</f>
        <v>39600</v>
      </c>
      <c r="J34" s="251">
        <f t="shared" si="0"/>
        <v>37620</v>
      </c>
    </row>
    <row r="35" spans="1:10" s="243" customFormat="1" ht="20.100000000000001" customHeight="1">
      <c r="A35" s="322"/>
      <c r="B35" s="323"/>
      <c r="C35" s="323"/>
      <c r="D35" s="323"/>
      <c r="E35" s="235" t="s">
        <v>661</v>
      </c>
      <c r="F35" s="235"/>
      <c r="G35" s="235"/>
      <c r="H35" s="236"/>
      <c r="I35" s="237">
        <f>(I33+I34)*0.05</f>
        <v>21780</v>
      </c>
      <c r="J35" s="251">
        <f t="shared" si="0"/>
        <v>20691</v>
      </c>
    </row>
    <row r="36" spans="1:10" s="240" customFormat="1" ht="20.100000000000001" customHeight="1">
      <c r="A36" s="322"/>
      <c r="B36" s="323"/>
      <c r="C36" s="323"/>
      <c r="D36" s="323"/>
      <c r="E36" s="232" t="s">
        <v>665</v>
      </c>
      <c r="F36" s="235" t="s">
        <v>666</v>
      </c>
      <c r="G36" s="235">
        <v>1</v>
      </c>
      <c r="H36" s="235">
        <v>30000</v>
      </c>
      <c r="I36" s="241">
        <f>H36</f>
        <v>30000</v>
      </c>
      <c r="J36" s="251">
        <f t="shared" si="0"/>
        <v>28500</v>
      </c>
    </row>
    <row r="37" spans="1:10" s="240" customFormat="1" ht="20.100000000000001" customHeight="1">
      <c r="A37" s="322"/>
      <c r="B37" s="323"/>
      <c r="C37" s="323"/>
      <c r="D37" s="248"/>
      <c r="E37" s="235" t="s">
        <v>662</v>
      </c>
      <c r="F37" s="248"/>
      <c r="G37" s="248"/>
      <c r="H37" s="248"/>
      <c r="I37" s="233">
        <f>ROUNDUP(I33+I34+I35+I36,0)</f>
        <v>487380</v>
      </c>
      <c r="J37" s="251">
        <f t="shared" si="0"/>
        <v>463011</v>
      </c>
    </row>
    <row r="38" spans="1:10" s="240" customFormat="1" ht="20.100000000000001" customHeight="1">
      <c r="A38" s="248"/>
      <c r="B38" s="235"/>
      <c r="C38" s="235"/>
      <c r="D38" s="244"/>
      <c r="E38" s="248" t="s">
        <v>693</v>
      </c>
      <c r="F38" s="235"/>
      <c r="G38" s="235"/>
      <c r="H38" s="235"/>
      <c r="I38" s="241">
        <f>I11+I17+I37+I30</f>
        <v>4386399</v>
      </c>
      <c r="J38" s="251">
        <f t="shared" si="0"/>
        <v>4167079</v>
      </c>
    </row>
    <row r="39" spans="1:10">
      <c r="A39" s="181"/>
      <c r="B39" s="181"/>
      <c r="C39" s="181"/>
      <c r="D39" s="182"/>
      <c r="E39" s="182"/>
      <c r="F39" s="182"/>
      <c r="G39" s="182"/>
      <c r="H39" s="182"/>
      <c r="I39" s="185"/>
      <c r="J39" s="181"/>
    </row>
  </sheetData>
  <mergeCells count="18">
    <mergeCell ref="A31:A37"/>
    <mergeCell ref="B31:B37"/>
    <mergeCell ref="C31:C37"/>
    <mergeCell ref="D31:D36"/>
    <mergeCell ref="A12:A17"/>
    <mergeCell ref="B12:B17"/>
    <mergeCell ref="C12:C17"/>
    <mergeCell ref="D12:D14"/>
    <mergeCell ref="A18:A30"/>
    <mergeCell ref="B18:B30"/>
    <mergeCell ref="C18:C30"/>
    <mergeCell ref="D18:D29"/>
    <mergeCell ref="A1:J1"/>
    <mergeCell ref="A3:A11"/>
    <mergeCell ref="B3:B11"/>
    <mergeCell ref="C3:C11"/>
    <mergeCell ref="D3:D4"/>
    <mergeCell ref="D5:D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86" t="s">
        <v>135</v>
      </c>
      <c r="B1" s="286"/>
      <c r="C1" s="286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A16" sqref="A16:XFD128"/>
    </sheetView>
  </sheetViews>
  <sheetFormatPr defaultRowHeight="14.25"/>
  <cols>
    <col min="1" max="1" width="5.625" style="270" customWidth="1"/>
    <col min="2" max="2" width="4.875" style="270" customWidth="1"/>
    <col min="3" max="3" width="24.375" style="270" customWidth="1"/>
    <col min="4" max="4" width="14.625" style="270" hidden="1" customWidth="1"/>
    <col min="5" max="5" width="14.625" style="271" hidden="1" customWidth="1"/>
    <col min="6" max="6" width="15.25" style="271" customWidth="1"/>
    <col min="7" max="7" width="13.625" style="270" customWidth="1"/>
    <col min="8" max="8" width="8.125" style="270" customWidth="1"/>
    <col min="9" max="9" width="11.75" style="270" customWidth="1"/>
    <col min="10" max="10" width="11.625" style="270" customWidth="1"/>
    <col min="11" max="11" width="12.25" style="272" customWidth="1"/>
    <col min="12" max="16384" width="9" style="263"/>
  </cols>
  <sheetData>
    <row r="1" spans="1:15" ht="30" customHeight="1">
      <c r="A1" s="326" t="s">
        <v>649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5" s="259" customFormat="1" ht="20.100000000000001" customHeight="1">
      <c r="A2" s="250" t="s">
        <v>650</v>
      </c>
      <c r="B2" s="257" t="s">
        <v>0</v>
      </c>
      <c r="C2" s="257" t="s">
        <v>629</v>
      </c>
      <c r="D2" s="250" t="s">
        <v>651</v>
      </c>
      <c r="E2" s="249" t="s">
        <v>652</v>
      </c>
      <c r="F2" s="258" t="s">
        <v>630</v>
      </c>
      <c r="G2" s="258" t="s">
        <v>653</v>
      </c>
      <c r="H2" s="257" t="s">
        <v>654</v>
      </c>
      <c r="I2" s="257" t="s">
        <v>655</v>
      </c>
      <c r="J2" s="264" t="s">
        <v>656</v>
      </c>
      <c r="K2" s="265" t="s">
        <v>657</v>
      </c>
    </row>
    <row r="3" spans="1:15" s="259" customFormat="1" ht="20.100000000000001" customHeight="1">
      <c r="A3" s="322" t="s">
        <v>695</v>
      </c>
      <c r="B3" s="257">
        <v>1</v>
      </c>
      <c r="C3" s="260" t="s">
        <v>696</v>
      </c>
      <c r="D3" s="260">
        <v>2007</v>
      </c>
      <c r="E3" s="260" t="s">
        <v>697</v>
      </c>
      <c r="F3" s="260" t="s">
        <v>698</v>
      </c>
      <c r="G3" s="260" t="s">
        <v>699</v>
      </c>
      <c r="H3" s="260" t="s">
        <v>694</v>
      </c>
      <c r="I3" s="256">
        <v>395426</v>
      </c>
      <c r="J3" s="269">
        <v>393942</v>
      </c>
      <c r="K3" s="268">
        <v>89694</v>
      </c>
    </row>
    <row r="4" spans="1:15" s="259" customFormat="1" ht="20.100000000000001" customHeight="1">
      <c r="A4" s="322"/>
      <c r="B4" s="257">
        <v>2</v>
      </c>
      <c r="C4" s="260" t="s">
        <v>700</v>
      </c>
      <c r="D4" s="260" t="s">
        <v>701</v>
      </c>
      <c r="E4" s="260" t="s">
        <v>702</v>
      </c>
      <c r="F4" s="260" t="s">
        <v>703</v>
      </c>
      <c r="G4" s="260" t="s">
        <v>704</v>
      </c>
      <c r="H4" s="260" t="s">
        <v>705</v>
      </c>
      <c r="I4" s="256">
        <v>1043511</v>
      </c>
      <c r="J4" s="269">
        <v>984844</v>
      </c>
      <c r="K4" s="268">
        <v>292196</v>
      </c>
    </row>
    <row r="5" spans="1:15" s="259" customFormat="1" ht="20.100000000000001" customHeight="1">
      <c r="A5" s="322"/>
      <c r="B5" s="260">
        <v>3</v>
      </c>
      <c r="C5" s="260" t="s">
        <v>658</v>
      </c>
      <c r="D5" s="260">
        <v>2012</v>
      </c>
      <c r="E5" s="260" t="s">
        <v>706</v>
      </c>
      <c r="F5" s="260" t="s">
        <v>707</v>
      </c>
      <c r="G5" s="260" t="s">
        <v>708</v>
      </c>
      <c r="H5" s="260" t="s">
        <v>705</v>
      </c>
      <c r="I5" s="256">
        <v>1054831</v>
      </c>
      <c r="J5" s="256">
        <v>908133</v>
      </c>
      <c r="K5" s="268">
        <v>150037</v>
      </c>
    </row>
    <row r="6" spans="1:15" s="262" customFormat="1" ht="20.100000000000001" customHeight="1">
      <c r="A6" s="322"/>
      <c r="B6" s="327" t="s">
        <v>709</v>
      </c>
      <c r="C6" s="327"/>
      <c r="D6" s="327"/>
      <c r="E6" s="327"/>
      <c r="F6" s="327"/>
      <c r="G6" s="327"/>
      <c r="H6" s="327"/>
      <c r="I6" s="261">
        <f>SUM(I3:I5)</f>
        <v>2493768</v>
      </c>
      <c r="J6" s="266">
        <f>SUM(J3:J5)</f>
        <v>2286919</v>
      </c>
      <c r="K6" s="267">
        <f>SUM(K3:K5)</f>
        <v>531927</v>
      </c>
      <c r="O6" s="259"/>
    </row>
  </sheetData>
  <mergeCells count="4">
    <mergeCell ref="A1:K1"/>
    <mergeCell ref="A3:A6"/>
    <mergeCell ref="B6:D6"/>
    <mergeCell ref="E6:H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87" t="s">
        <v>138</v>
      </c>
      <c r="B1" s="287"/>
      <c r="C1" s="287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88" t="s">
        <v>144</v>
      </c>
      <c r="B1" s="289"/>
      <c r="C1" s="289"/>
      <c r="D1" s="289"/>
      <c r="E1" s="289"/>
      <c r="F1" s="289"/>
      <c r="G1" s="289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92" t="s">
        <v>496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</row>
    <row r="2" spans="1:30" s="65" customFormat="1" ht="39.950000000000003" customHeight="1">
      <c r="A2" s="290" t="s">
        <v>497</v>
      </c>
      <c r="B2" s="291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298" t="s">
        <v>515</v>
      </c>
      <c r="B3" s="298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95" t="s">
        <v>517</v>
      </c>
      <c r="B4" s="296"/>
      <c r="C4" s="296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97" t="s">
        <v>519</v>
      </c>
      <c r="B5" s="298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95" t="s">
        <v>518</v>
      </c>
      <c r="B6" s="296"/>
      <c r="C6" s="296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94"/>
      <c r="B7" s="294"/>
      <c r="C7" s="294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84" t="s">
        <v>436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84" t="s">
        <v>178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8</vt:i4>
      </vt:variant>
    </vt:vector>
  </HeadingPairs>
  <TitlesOfParts>
    <vt:vector size="28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马桥镇</vt:lpstr>
      <vt:lpstr>学前科</vt:lpstr>
      <vt:lpstr>普教一科</vt:lpstr>
      <vt:lpstr>普教二科</vt:lpstr>
      <vt:lpstr>马桥维修</vt:lpstr>
      <vt:lpstr>尾款</vt:lpstr>
      <vt:lpstr>马桥维修!Print_Area</vt:lpstr>
      <vt:lpstr>普教二科!Print_Area</vt:lpstr>
      <vt:lpstr>普教一科!Print_Area</vt:lpstr>
      <vt:lpstr>学前科!Print_Area</vt:lpstr>
      <vt:lpstr>马桥维修!Print_Titles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2021-03-30T06:25:54Z</cp:lastPrinted>
  <dcterms:created xsi:type="dcterms:W3CDTF">2019-11-08T06:57:41Z</dcterms:created>
  <dcterms:modified xsi:type="dcterms:W3CDTF">2021-03-30T06:26:43Z</dcterms:modified>
</cp:coreProperties>
</file>