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梅陇镇" sheetId="50" r:id="rId15"/>
    <sheet name="信息化项目" sheetId="51" state="hidden" r:id="rId16"/>
    <sheet name="设备项目" sheetId="52" state="hidden" r:id="rId17"/>
    <sheet name="维修尾款" sheetId="53" state="hidden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C6" i="50" l="1"/>
  <c r="G212" i="52" l="1"/>
  <c r="G211" i="52"/>
  <c r="G210" i="52"/>
  <c r="G209" i="52"/>
  <c r="G206" i="52"/>
  <c r="G205" i="52"/>
  <c r="G204" i="52"/>
  <c r="G203" i="52"/>
  <c r="G202" i="52"/>
  <c r="G201" i="52"/>
  <c r="G200" i="52"/>
  <c r="G197" i="52"/>
  <c r="G198" i="52" s="1"/>
  <c r="G194" i="52"/>
  <c r="G193" i="52"/>
  <c r="G192" i="52"/>
  <c r="G189" i="52"/>
  <c r="G188" i="52"/>
  <c r="G187" i="52"/>
  <c r="G186" i="52"/>
  <c r="G185" i="52"/>
  <c r="G182" i="52"/>
  <c r="G181" i="52"/>
  <c r="G180" i="52"/>
  <c r="G177" i="52"/>
  <c r="G176" i="52"/>
  <c r="G175" i="52"/>
  <c r="G174" i="52"/>
  <c r="G173" i="52"/>
  <c r="G170" i="52"/>
  <c r="G169" i="52"/>
  <c r="G168" i="52"/>
  <c r="G167" i="52"/>
  <c r="G164" i="52"/>
  <c r="G163" i="52"/>
  <c r="G162" i="52"/>
  <c r="G161" i="52"/>
  <c r="G157" i="52"/>
  <c r="G158" i="52" s="1"/>
  <c r="G154" i="52"/>
  <c r="G155" i="52" s="1"/>
  <c r="G151" i="52"/>
  <c r="G150" i="52"/>
  <c r="G149" i="52"/>
  <c r="G148" i="52"/>
  <c r="G147" i="52"/>
  <c r="G144" i="52"/>
  <c r="G143" i="52"/>
  <c r="G142" i="52"/>
  <c r="G141" i="52"/>
  <c r="G138" i="52"/>
  <c r="G137" i="52"/>
  <c r="G139" i="52" s="1"/>
  <c r="G134" i="52"/>
  <c r="G133" i="52"/>
  <c r="G132" i="52"/>
  <c r="G135" i="52" s="1"/>
  <c r="G128" i="52"/>
  <c r="G127" i="52"/>
  <c r="G126" i="52"/>
  <c r="G125" i="52"/>
  <c r="G124" i="52"/>
  <c r="G123" i="52"/>
  <c r="G120" i="52"/>
  <c r="G119" i="52"/>
  <c r="G118" i="52"/>
  <c r="G117" i="52"/>
  <c r="G116" i="52"/>
  <c r="G113" i="52"/>
  <c r="G112" i="52"/>
  <c r="G111" i="52"/>
  <c r="G110" i="52"/>
  <c r="G109" i="52"/>
  <c r="G108" i="52"/>
  <c r="G105" i="52"/>
  <c r="G104" i="52"/>
  <c r="G103" i="52"/>
  <c r="G102" i="52"/>
  <c r="G106" i="52" s="1"/>
  <c r="G99" i="52"/>
  <c r="G98" i="52"/>
  <c r="G97" i="52"/>
  <c r="G96" i="52"/>
  <c r="G100" i="52" s="1"/>
  <c r="G95" i="52"/>
  <c r="G92" i="52"/>
  <c r="G91" i="52"/>
  <c r="G90" i="52"/>
  <c r="G89" i="52"/>
  <c r="G88" i="52"/>
  <c r="G87" i="52"/>
  <c r="G86" i="52"/>
  <c r="G83" i="52"/>
  <c r="G82" i="52"/>
  <c r="G81" i="52"/>
  <c r="G80" i="52"/>
  <c r="G84" i="52" s="1"/>
  <c r="G77" i="52"/>
  <c r="G76" i="52"/>
  <c r="G75" i="52"/>
  <c r="G74" i="52"/>
  <c r="G73" i="52"/>
  <c r="G72" i="52"/>
  <c r="G69" i="52"/>
  <c r="G68" i="52"/>
  <c r="G67" i="52"/>
  <c r="G66" i="52"/>
  <c r="G65" i="52"/>
  <c r="G64" i="52"/>
  <c r="G63" i="52"/>
  <c r="G62" i="52"/>
  <c r="G61" i="52"/>
  <c r="G59" i="52"/>
  <c r="G58" i="52"/>
  <c r="G57" i="52"/>
  <c r="G56" i="52"/>
  <c r="G54" i="52"/>
  <c r="G53" i="52"/>
  <c r="G52" i="52"/>
  <c r="G51" i="52"/>
  <c r="G49" i="52"/>
  <c r="G48" i="52"/>
  <c r="G47" i="52"/>
  <c r="G46" i="52"/>
  <c r="G43" i="52"/>
  <c r="G42" i="52"/>
  <c r="G41" i="52"/>
  <c r="G93" i="52" l="1"/>
  <c r="G114" i="52"/>
  <c r="G165" i="52"/>
  <c r="G171" i="52"/>
  <c r="G178" i="52"/>
  <c r="G190" i="52"/>
  <c r="G70" i="52"/>
  <c r="G78" i="52"/>
  <c r="G213" i="52" s="1"/>
  <c r="G214" i="52" s="1"/>
  <c r="G121" i="52"/>
  <c r="G129" i="52"/>
  <c r="G145" i="52"/>
  <c r="G152" i="52"/>
  <c r="G183" i="52"/>
  <c r="G195" i="52"/>
  <c r="G207" i="52"/>
  <c r="L32" i="52"/>
  <c r="K31" i="52"/>
  <c r="K29" i="52"/>
  <c r="L29" i="52" s="1"/>
  <c r="L30" i="52" s="1"/>
  <c r="K27" i="52"/>
  <c r="K28" i="52" s="1"/>
  <c r="L26" i="52"/>
  <c r="K25" i="52"/>
  <c r="K26" i="52" s="1"/>
  <c r="L24" i="52"/>
  <c r="K23" i="52"/>
  <c r="M23" i="52" s="1"/>
  <c r="M24" i="52" s="1"/>
  <c r="L22" i="52"/>
  <c r="M21" i="52"/>
  <c r="K21" i="52"/>
  <c r="K20" i="52"/>
  <c r="K19" i="52"/>
  <c r="M19" i="52" s="1"/>
  <c r="L18" i="52"/>
  <c r="K17" i="52"/>
  <c r="M17" i="52" s="1"/>
  <c r="M18" i="52" s="1"/>
  <c r="K15" i="52"/>
  <c r="M15" i="52" s="1"/>
  <c r="M14" i="52"/>
  <c r="K14" i="52"/>
  <c r="K13" i="52"/>
  <c r="L13" i="52" s="1"/>
  <c r="L16" i="52" s="1"/>
  <c r="K11" i="52"/>
  <c r="L11" i="52" s="1"/>
  <c r="L12" i="52" s="1"/>
  <c r="K10" i="52"/>
  <c r="M10" i="52" s="1"/>
  <c r="K9" i="52"/>
  <c r="M9" i="52" s="1"/>
  <c r="K7" i="52"/>
  <c r="L7" i="52" s="1"/>
  <c r="L8" i="52" s="1"/>
  <c r="K5" i="52"/>
  <c r="L5" i="52" s="1"/>
  <c r="L6" i="52" s="1"/>
  <c r="L3" i="52"/>
  <c r="K3" i="52"/>
  <c r="I9" i="51"/>
  <c r="I8" i="51"/>
  <c r="I7" i="51"/>
  <c r="I5" i="51"/>
  <c r="I4" i="51"/>
  <c r="I3" i="51"/>
  <c r="E6" i="50"/>
  <c r="K12" i="52" l="1"/>
  <c r="M5" i="52"/>
  <c r="M6" i="52" s="1"/>
  <c r="K6" i="52"/>
  <c r="M31" i="52"/>
  <c r="M32" i="52" s="1"/>
  <c r="K32" i="52"/>
  <c r="M13" i="52"/>
  <c r="M16" i="52" s="1"/>
  <c r="L27" i="52"/>
  <c r="K18" i="52"/>
  <c r="K22" i="52"/>
  <c r="M29" i="52"/>
  <c r="M30" i="52" s="1"/>
  <c r="M7" i="52"/>
  <c r="M8" i="52" s="1"/>
  <c r="M11" i="52"/>
  <c r="M12" i="52" s="1"/>
  <c r="L4" i="52"/>
  <c r="K4" i="52"/>
  <c r="K8" i="52"/>
  <c r="K16" i="52"/>
  <c r="K30" i="52"/>
  <c r="M3" i="52"/>
  <c r="M20" i="52"/>
  <c r="M22" i="52" s="1"/>
  <c r="K24" i="52"/>
  <c r="M25" i="52"/>
  <c r="M26" i="52" s="1"/>
  <c r="I10" i="51"/>
  <c r="I6" i="51"/>
  <c r="I11" i="51" l="1"/>
  <c r="C4" i="50" s="1"/>
  <c r="E4" i="50" s="1"/>
  <c r="L28" i="52"/>
  <c r="L33" i="52" s="1"/>
  <c r="D5" i="50" s="1"/>
  <c r="D7" i="50" s="1"/>
  <c r="M27" i="52"/>
  <c r="M28" i="52" s="1"/>
  <c r="K33" i="52"/>
  <c r="C5" i="50" s="1"/>
  <c r="M4" i="52"/>
  <c r="M33" i="52" s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R96" i="23"/>
  <c r="Q96" i="23"/>
  <c r="P96" i="23"/>
  <c r="O96" i="23"/>
  <c r="N96" i="23"/>
  <c r="M96" i="23"/>
  <c r="L96" i="23"/>
  <c r="K96" i="23"/>
  <c r="J96" i="23"/>
  <c r="I96" i="23"/>
  <c r="H96" i="23"/>
  <c r="G96" i="23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W91" i="23" s="1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G90" i="23"/>
  <c r="G89" i="23" s="1"/>
  <c r="F90" i="23"/>
  <c r="E90" i="23"/>
  <c r="W90" i="23" s="1"/>
  <c r="V89" i="23"/>
  <c r="P89" i="23"/>
  <c r="L89" i="23"/>
  <c r="H89" i="23"/>
  <c r="H85" i="23" s="1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L85" i="23" s="1"/>
  <c r="K86" i="23"/>
  <c r="K85" i="23" s="1"/>
  <c r="J86" i="23"/>
  <c r="I86" i="23"/>
  <c r="H86" i="23"/>
  <c r="G86" i="23"/>
  <c r="G85" i="23" s="1"/>
  <c r="F86" i="23"/>
  <c r="E86" i="23"/>
  <c r="V85" i="23"/>
  <c r="P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P81" i="23" s="1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H81" i="23" s="1"/>
  <c r="G82" i="23"/>
  <c r="G81" i="23" s="1"/>
  <c r="F82" i="23"/>
  <c r="F81" i="23" s="1"/>
  <c r="E82" i="23"/>
  <c r="V81" i="23"/>
  <c r="L81" i="23"/>
  <c r="V80" i="23"/>
  <c r="S80" i="23"/>
  <c r="S79" i="23" s="1"/>
  <c r="R80" i="23"/>
  <c r="R79" i="23" s="1"/>
  <c r="Q80" i="23"/>
  <c r="Q79" i="23" s="1"/>
  <c r="P80" i="23"/>
  <c r="P79" i="23" s="1"/>
  <c r="O80" i="23"/>
  <c r="O79" i="23" s="1"/>
  <c r="N80" i="23"/>
  <c r="N79" i="23" s="1"/>
  <c r="M80" i="23"/>
  <c r="M79" i="23" s="1"/>
  <c r="L80" i="23"/>
  <c r="K80" i="23"/>
  <c r="K79" i="23" s="1"/>
  <c r="J80" i="23"/>
  <c r="J79" i="23" s="1"/>
  <c r="I80" i="23"/>
  <c r="I79" i="23" s="1"/>
  <c r="H80" i="23"/>
  <c r="H79" i="23" s="1"/>
  <c r="G80" i="23"/>
  <c r="G79" i="23" s="1"/>
  <c r="F80" i="23"/>
  <c r="F79" i="23" s="1"/>
  <c r="E80" i="23"/>
  <c r="E79" i="23" s="1"/>
  <c r="V79" i="23"/>
  <c r="L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W77" i="23" s="1"/>
  <c r="V76" i="23"/>
  <c r="S76" i="23"/>
  <c r="S75" i="23" s="1"/>
  <c r="R76" i="23"/>
  <c r="Q76" i="23"/>
  <c r="Q75" i="23" s="1"/>
  <c r="P76" i="23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P75" i="23"/>
  <c r="N75" i="23"/>
  <c r="L75" i="23"/>
  <c r="J75" i="23"/>
  <c r="F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W74" i="23" s="1"/>
  <c r="V73" i="23"/>
  <c r="R73" i="23"/>
  <c r="N73" i="23"/>
  <c r="L73" i="23"/>
  <c r="J73" i="23"/>
  <c r="F73" i="23"/>
  <c r="V72" i="23"/>
  <c r="S72" i="23"/>
  <c r="S71" i="23" s="1"/>
  <c r="R72" i="23"/>
  <c r="Q72" i="23"/>
  <c r="Q71" i="23" s="1"/>
  <c r="P72" i="23"/>
  <c r="P71" i="23" s="1"/>
  <c r="O72" i="23"/>
  <c r="O71" i="23" s="1"/>
  <c r="N72" i="23"/>
  <c r="M72" i="23"/>
  <c r="M71" i="23" s="1"/>
  <c r="L72" i="23"/>
  <c r="K72" i="23"/>
  <c r="K71" i="23" s="1"/>
  <c r="J72" i="23"/>
  <c r="I72" i="23"/>
  <c r="I71" i="23" s="1"/>
  <c r="H72" i="23"/>
  <c r="H71" i="23" s="1"/>
  <c r="G72" i="23"/>
  <c r="G71" i="23" s="1"/>
  <c r="F72" i="23"/>
  <c r="E72" i="23"/>
  <c r="E71" i="23" s="1"/>
  <c r="V71" i="23"/>
  <c r="R71" i="23"/>
  <c r="N71" i="23"/>
  <c r="L71" i="23"/>
  <c r="J71" i="23"/>
  <c r="F71" i="23"/>
  <c r="W70" i="23"/>
  <c r="W69" i="23"/>
  <c r="I68" i="23"/>
  <c r="I53" i="23" s="1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V53" i="23"/>
  <c r="S53" i="23"/>
  <c r="R53" i="23"/>
  <c r="Q53" i="23"/>
  <c r="P53" i="23"/>
  <c r="O53" i="23"/>
  <c r="N53" i="23"/>
  <c r="M53" i="23"/>
  <c r="L53" i="23"/>
  <c r="K53" i="23"/>
  <c r="J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S31" i="23" s="1"/>
  <c r="R45" i="23"/>
  <c r="Q45" i="23"/>
  <c r="P45" i="23"/>
  <c r="O45" i="23"/>
  <c r="O31" i="23" s="1"/>
  <c r="N45" i="23"/>
  <c r="M45" i="23"/>
  <c r="L45" i="23"/>
  <c r="K45" i="23"/>
  <c r="K31" i="23" s="1"/>
  <c r="J45" i="23"/>
  <c r="I45" i="23"/>
  <c r="H45" i="23"/>
  <c r="G45" i="23"/>
  <c r="G31" i="23" s="1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2" i="23" s="1"/>
  <c r="W41" i="23"/>
  <c r="V40" i="23"/>
  <c r="S40" i="23"/>
  <c r="R40" i="23"/>
  <c r="R31" i="23" s="1"/>
  <c r="Q40" i="23"/>
  <c r="P40" i="23"/>
  <c r="O40" i="23"/>
  <c r="N40" i="23"/>
  <c r="N31" i="23" s="1"/>
  <c r="M40" i="23"/>
  <c r="L40" i="23"/>
  <c r="K40" i="23"/>
  <c r="J40" i="23"/>
  <c r="J31" i="23" s="1"/>
  <c r="I40" i="23"/>
  <c r="H40" i="23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W32" i="23" s="1"/>
  <c r="V31" i="23"/>
  <c r="Q31" i="23"/>
  <c r="P31" i="23"/>
  <c r="M31" i="23"/>
  <c r="L31" i="23"/>
  <c r="I31" i="23"/>
  <c r="H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W30" i="23" s="1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W29" i="23" s="1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W28" i="23" s="1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W27" i="23" s="1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W26" i="23" s="1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V8" i="23" s="1"/>
  <c r="V4" i="23" s="1"/>
  <c r="S10" i="23"/>
  <c r="R10" i="23"/>
  <c r="R8" i="23" s="1"/>
  <c r="R4" i="23" s="1"/>
  <c r="Q10" i="23"/>
  <c r="P10" i="23"/>
  <c r="P8" i="23" s="1"/>
  <c r="P4" i="23" s="1"/>
  <c r="O10" i="23"/>
  <c r="N10" i="23"/>
  <c r="N8" i="23" s="1"/>
  <c r="N4" i="23" s="1"/>
  <c r="M10" i="23"/>
  <c r="L10" i="23"/>
  <c r="L8" i="23" s="1"/>
  <c r="L4" i="23" s="1"/>
  <c r="K10" i="23"/>
  <c r="J10" i="23"/>
  <c r="J8" i="23" s="1"/>
  <c r="J4" i="23" s="1"/>
  <c r="I10" i="23"/>
  <c r="H10" i="23"/>
  <c r="H8" i="23" s="1"/>
  <c r="H4" i="23" s="1"/>
  <c r="G10" i="23"/>
  <c r="F10" i="23"/>
  <c r="F8" i="23" s="1"/>
  <c r="F4" i="23" s="1"/>
  <c r="E10" i="23"/>
  <c r="W9" i="23"/>
  <c r="S8" i="23"/>
  <c r="Q8" i="23"/>
  <c r="Q4" i="23" s="1"/>
  <c r="O8" i="23"/>
  <c r="M8" i="23"/>
  <c r="M4" i="23" s="1"/>
  <c r="K8" i="23"/>
  <c r="I8" i="23"/>
  <c r="I4" i="23" s="1"/>
  <c r="G8" i="23"/>
  <c r="E8" i="23"/>
  <c r="E4" i="23" s="1"/>
  <c r="W4" i="23" s="1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S4" i="23"/>
  <c r="O4" i="23"/>
  <c r="K4" i="23"/>
  <c r="G4" i="23"/>
  <c r="Q109" i="19"/>
  <c r="Q108" i="19"/>
  <c r="Q107" i="19"/>
  <c r="Q106" i="19"/>
  <c r="Q105" i="19"/>
  <c r="Q104" i="19"/>
  <c r="N104" i="19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P72" i="19" s="1"/>
  <c r="P71" i="19" s="1"/>
  <c r="O96" i="19"/>
  <c r="N96" i="19"/>
  <c r="N72" i="19" s="1"/>
  <c r="N71" i="19" s="1"/>
  <c r="M96" i="19"/>
  <c r="L96" i="19"/>
  <c r="L72" i="19" s="1"/>
  <c r="L71" i="19" s="1"/>
  <c r="K96" i="19"/>
  <c r="J96" i="19"/>
  <c r="J72" i="19" s="1"/>
  <c r="J71" i="19" s="1"/>
  <c r="I96" i="19"/>
  <c r="H96" i="19"/>
  <c r="H72" i="19" s="1"/>
  <c r="H71" i="19" s="1"/>
  <c r="G96" i="19"/>
  <c r="F96" i="19"/>
  <c r="F72" i="19" s="1"/>
  <c r="F71" i="19" s="1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O52" i="19" s="1"/>
  <c r="N89" i="19"/>
  <c r="N85" i="19" s="1"/>
  <c r="M89" i="19"/>
  <c r="L89" i="19"/>
  <c r="K89" i="19"/>
  <c r="K85" i="19" s="1"/>
  <c r="K52" i="19" s="1"/>
  <c r="J89" i="19"/>
  <c r="J85" i="19" s="1"/>
  <c r="I89" i="19"/>
  <c r="H89" i="19"/>
  <c r="G89" i="19"/>
  <c r="G85" i="19" s="1"/>
  <c r="F89" i="19"/>
  <c r="F85" i="19" s="1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Q86" i="19" s="1"/>
  <c r="P85" i="19"/>
  <c r="M85" i="19"/>
  <c r="L85" i="19"/>
  <c r="I85" i="19"/>
  <c r="H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N81" i="19" s="1"/>
  <c r="M82" i="19"/>
  <c r="L82" i="19"/>
  <c r="L81" i="19" s="1"/>
  <c r="K82" i="19"/>
  <c r="J82" i="19"/>
  <c r="J81" i="19" s="1"/>
  <c r="I82" i="19"/>
  <c r="H82" i="19"/>
  <c r="H81" i="19" s="1"/>
  <c r="G82" i="19"/>
  <c r="E82" i="19"/>
  <c r="E81" i="19" s="1"/>
  <c r="O81" i="19"/>
  <c r="M81" i="19"/>
  <c r="K81" i="19"/>
  <c r="I81" i="19"/>
  <c r="G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O72" i="19"/>
  <c r="M72" i="19"/>
  <c r="K72" i="19"/>
  <c r="I72" i="19"/>
  <c r="I71" i="19" s="1"/>
  <c r="I52" i="19" s="1"/>
  <c r="G72" i="19"/>
  <c r="E72" i="19"/>
  <c r="O71" i="19"/>
  <c r="M71" i="19"/>
  <c r="M52" i="19" s="1"/>
  <c r="K71" i="19"/>
  <c r="G71" i="19"/>
  <c r="E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L53" i="19"/>
  <c r="K53" i="19"/>
  <c r="J53" i="19"/>
  <c r="J52" i="19" s="1"/>
  <c r="G53" i="19"/>
  <c r="E53" i="19"/>
  <c r="N52" i="19"/>
  <c r="G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6" i="19"/>
  <c r="F46" i="19"/>
  <c r="P45" i="19"/>
  <c r="P31" i="19" s="1"/>
  <c r="O45" i="19"/>
  <c r="N45" i="19"/>
  <c r="M45" i="19"/>
  <c r="L45" i="19"/>
  <c r="K45" i="19"/>
  <c r="J45" i="19"/>
  <c r="I45" i="19"/>
  <c r="H45" i="19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L40" i="19"/>
  <c r="K40" i="19"/>
  <c r="K31" i="19" s="1"/>
  <c r="J40" i="19"/>
  <c r="I40" i="19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N31" i="19" s="1"/>
  <c r="M32" i="19"/>
  <c r="L32" i="19"/>
  <c r="L31" i="19" s="1"/>
  <c r="K32" i="19"/>
  <c r="J32" i="19"/>
  <c r="J31" i="19" s="1"/>
  <c r="I32" i="19"/>
  <c r="H32" i="19"/>
  <c r="G32" i="19"/>
  <c r="F32" i="19"/>
  <c r="F31" i="19" s="1"/>
  <c r="E32" i="19"/>
  <c r="M31" i="19"/>
  <c r="I31" i="19"/>
  <c r="H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P28" i="19"/>
  <c r="P27" i="19" s="1"/>
  <c r="O28" i="19"/>
  <c r="O27" i="19" s="1"/>
  <c r="O4" i="19" s="1"/>
  <c r="O3" i="19" s="1"/>
  <c r="N28" i="19"/>
  <c r="M28" i="19"/>
  <c r="M27" i="19" s="1"/>
  <c r="L28" i="19"/>
  <c r="K28" i="19"/>
  <c r="K27" i="19" s="1"/>
  <c r="K4" i="19" s="1"/>
  <c r="K3" i="19" s="1"/>
  <c r="J28" i="19"/>
  <c r="I28" i="19"/>
  <c r="I27" i="19" s="1"/>
  <c r="H28" i="19"/>
  <c r="G28" i="19"/>
  <c r="E28" i="19"/>
  <c r="N27" i="19"/>
  <c r="L27" i="19"/>
  <c r="J27" i="19"/>
  <c r="H27" i="19"/>
  <c r="G27" i="19"/>
  <c r="E27" i="19"/>
  <c r="P26" i="19"/>
  <c r="O26" i="19"/>
  <c r="O25" i="19" s="1"/>
  <c r="N26" i="19"/>
  <c r="N25" i="19" s="1"/>
  <c r="M26" i="19"/>
  <c r="L26" i="19"/>
  <c r="K26" i="19"/>
  <c r="K25" i="19" s="1"/>
  <c r="J26" i="19"/>
  <c r="J25" i="19" s="1"/>
  <c r="J4" i="19" s="1"/>
  <c r="I26" i="19"/>
  <c r="H26" i="19"/>
  <c r="G26" i="19"/>
  <c r="G25" i="19" s="1"/>
  <c r="E26" i="19"/>
  <c r="E25" i="19" s="1"/>
  <c r="P25" i="19"/>
  <c r="M25" i="19"/>
  <c r="L25" i="19"/>
  <c r="I25" i="19"/>
  <c r="H25" i="19"/>
  <c r="P24" i="19"/>
  <c r="O24" i="19"/>
  <c r="N24" i="19"/>
  <c r="M24" i="19"/>
  <c r="M22" i="19" s="1"/>
  <c r="L24" i="19"/>
  <c r="K24" i="19"/>
  <c r="J24" i="19"/>
  <c r="I24" i="19"/>
  <c r="H24" i="19"/>
  <c r="G24" i="19"/>
  <c r="G22" i="19" s="1"/>
  <c r="E24" i="19"/>
  <c r="P23" i="19"/>
  <c r="P22" i="19" s="1"/>
  <c r="O23" i="19"/>
  <c r="N23" i="19"/>
  <c r="M23" i="19"/>
  <c r="L23" i="19"/>
  <c r="L22" i="19" s="1"/>
  <c r="K23" i="19"/>
  <c r="J23" i="19"/>
  <c r="I23" i="19"/>
  <c r="H23" i="19"/>
  <c r="H22" i="19" s="1"/>
  <c r="G23" i="19"/>
  <c r="E23" i="19"/>
  <c r="O22" i="19"/>
  <c r="N22" i="19"/>
  <c r="K22" i="19"/>
  <c r="J22" i="19"/>
  <c r="I22" i="19"/>
  <c r="E22" i="19"/>
  <c r="P21" i="19"/>
  <c r="P20" i="19" s="1"/>
  <c r="O21" i="19"/>
  <c r="N21" i="19"/>
  <c r="N20" i="19" s="1"/>
  <c r="M21" i="19"/>
  <c r="L21" i="19"/>
  <c r="L20" i="19" s="1"/>
  <c r="L4" i="19" s="1"/>
  <c r="K21" i="19"/>
  <c r="J21" i="19"/>
  <c r="J20" i="19" s="1"/>
  <c r="I21" i="19"/>
  <c r="H21" i="19"/>
  <c r="G21" i="19"/>
  <c r="E21" i="19"/>
  <c r="E20" i="19" s="1"/>
  <c r="O20" i="19"/>
  <c r="M20" i="19"/>
  <c r="K20" i="19"/>
  <c r="I20" i="19"/>
  <c r="H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F52" i="19" s="1"/>
  <c r="P15" i="19"/>
  <c r="O15" i="19"/>
  <c r="N15" i="19"/>
  <c r="M15" i="19"/>
  <c r="L15" i="19"/>
  <c r="K15" i="19"/>
  <c r="J15" i="19"/>
  <c r="I15" i="19"/>
  <c r="H15" i="19"/>
  <c r="G15" i="19"/>
  <c r="E15" i="19"/>
  <c r="P14" i="19"/>
  <c r="O14" i="19"/>
  <c r="N14" i="19"/>
  <c r="M14" i="19"/>
  <c r="L14" i="19"/>
  <c r="K14" i="19"/>
  <c r="J14" i="19"/>
  <c r="I14" i="19"/>
  <c r="H14" i="19"/>
  <c r="G14" i="19"/>
  <c r="E14" i="19"/>
  <c r="P13" i="19"/>
  <c r="O13" i="19"/>
  <c r="N13" i="19"/>
  <c r="M13" i="19"/>
  <c r="L13" i="19"/>
  <c r="K13" i="19"/>
  <c r="J13" i="19"/>
  <c r="I13" i="19"/>
  <c r="H13" i="19"/>
  <c r="G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2" i="19" s="1"/>
  <c r="P11" i="19"/>
  <c r="O11" i="19"/>
  <c r="N11" i="19"/>
  <c r="M11" i="19"/>
  <c r="L11" i="19"/>
  <c r="K11" i="19"/>
  <c r="J11" i="19"/>
  <c r="I11" i="19"/>
  <c r="H11" i="19"/>
  <c r="G11" i="19"/>
  <c r="F11" i="19"/>
  <c r="E11" i="19"/>
  <c r="Q11" i="19" s="1"/>
  <c r="P10" i="19"/>
  <c r="O10" i="19"/>
  <c r="N10" i="19"/>
  <c r="N8" i="19" s="1"/>
  <c r="M10" i="19"/>
  <c r="L10" i="19"/>
  <c r="K10" i="19"/>
  <c r="J10" i="19"/>
  <c r="J8" i="19" s="1"/>
  <c r="I10" i="19"/>
  <c r="I8" i="19" s="1"/>
  <c r="I4" i="19" s="1"/>
  <c r="I3" i="19" s="1"/>
  <c r="H10" i="19"/>
  <c r="G10" i="19"/>
  <c r="G8" i="19" s="1"/>
  <c r="G4" i="19" s="1"/>
  <c r="G3" i="19" s="1"/>
  <c r="F10" i="19"/>
  <c r="E10" i="19"/>
  <c r="Q10" i="19" s="1"/>
  <c r="F9" i="19"/>
  <c r="P8" i="19"/>
  <c r="O8" i="19"/>
  <c r="M8" i="19"/>
  <c r="L8" i="19"/>
  <c r="K8" i="19"/>
  <c r="H8" i="19"/>
  <c r="H4" i="19" s="1"/>
  <c r="F7" i="19"/>
  <c r="Q7" i="19" s="1"/>
  <c r="F6" i="19"/>
  <c r="Q6" i="19" s="1"/>
  <c r="P5" i="19"/>
  <c r="O5" i="19"/>
  <c r="N5" i="19"/>
  <c r="N4" i="19" s="1"/>
  <c r="N3" i="19" s="1"/>
  <c r="M5" i="19"/>
  <c r="L5" i="19"/>
  <c r="K5" i="19"/>
  <c r="J5" i="19"/>
  <c r="I5" i="19"/>
  <c r="H5" i="19"/>
  <c r="G5" i="19"/>
  <c r="F5" i="19"/>
  <c r="E5" i="19"/>
  <c r="J3" i="19" l="1"/>
  <c r="M4" i="19"/>
  <c r="M3" i="19" s="1"/>
  <c r="P4" i="19"/>
  <c r="P3" i="19" s="1"/>
  <c r="F15" i="19"/>
  <c r="E8" i="19"/>
  <c r="Q18" i="19"/>
  <c r="Q31" i="19"/>
  <c r="Q40" i="19"/>
  <c r="L52" i="19"/>
  <c r="L3" i="19" s="1"/>
  <c r="P52" i="19"/>
  <c r="Q72" i="19"/>
  <c r="Q85" i="19"/>
  <c r="H52" i="23"/>
  <c r="H3" i="23" s="1"/>
  <c r="Q71" i="19"/>
  <c r="Q5" i="19"/>
  <c r="Q9" i="19"/>
  <c r="F8" i="19"/>
  <c r="Q29" i="19"/>
  <c r="Q32" i="19"/>
  <c r="Q42" i="19"/>
  <c r="Q47" i="19"/>
  <c r="E52" i="19"/>
  <c r="Q15" i="19"/>
  <c r="H52" i="19"/>
  <c r="H3" i="19" s="1"/>
  <c r="F14" i="19"/>
  <c r="Q14" i="19" s="1"/>
  <c r="Q53" i="19"/>
  <c r="Q89" i="19"/>
  <c r="Q90" i="19"/>
  <c r="Q91" i="19"/>
  <c r="W5" i="23"/>
  <c r="W17" i="23"/>
  <c r="W45" i="23"/>
  <c r="W54" i="23"/>
  <c r="W86" i="23"/>
  <c r="Q54" i="19"/>
  <c r="Q63" i="19"/>
  <c r="Q83" i="19"/>
  <c r="Q93" i="19"/>
  <c r="W40" i="23"/>
  <c r="W47" i="23"/>
  <c r="W96" i="23"/>
  <c r="W101" i="23"/>
  <c r="W8" i="23"/>
  <c r="W31" i="23"/>
  <c r="W75" i="23"/>
  <c r="Q45" i="19"/>
  <c r="Q79" i="19"/>
  <c r="Q80" i="19"/>
  <c r="Q96" i="19"/>
  <c r="Q101" i="19"/>
  <c r="W10" i="23"/>
  <c r="W11" i="23"/>
  <c r="W12" i="23"/>
  <c r="W13" i="23"/>
  <c r="W14" i="23"/>
  <c r="W15" i="23"/>
  <c r="L52" i="23"/>
  <c r="L3" i="23" s="1"/>
  <c r="P52" i="23"/>
  <c r="P3" i="23" s="1"/>
  <c r="V52" i="23"/>
  <c r="V3" i="23" s="1"/>
  <c r="W79" i="23"/>
  <c r="W82" i="23"/>
  <c r="W83" i="23"/>
  <c r="F89" i="23"/>
  <c r="F85" i="23" s="1"/>
  <c r="J89" i="23"/>
  <c r="J85" i="23" s="1"/>
  <c r="N89" i="23"/>
  <c r="N85" i="23" s="1"/>
  <c r="R89" i="23"/>
  <c r="R85" i="23" s="1"/>
  <c r="R52" i="23" s="1"/>
  <c r="R3" i="23" s="1"/>
  <c r="W93" i="23"/>
  <c r="E5" i="50"/>
  <c r="E7" i="50" s="1"/>
  <c r="C7" i="50"/>
  <c r="W71" i="23"/>
  <c r="G52" i="23"/>
  <c r="G3" i="23" s="1"/>
  <c r="K52" i="23"/>
  <c r="K3" i="23" s="1"/>
  <c r="O52" i="23"/>
  <c r="O3" i="23" s="1"/>
  <c r="S52" i="23"/>
  <c r="S3" i="23" s="1"/>
  <c r="I85" i="23"/>
  <c r="I52" i="23" s="1"/>
  <c r="I3" i="23" s="1"/>
  <c r="M85" i="23"/>
  <c r="M52" i="23" s="1"/>
  <c r="M3" i="23" s="1"/>
  <c r="Q85" i="23"/>
  <c r="Q52" i="23" s="1"/>
  <c r="Q3" i="23" s="1"/>
  <c r="F52" i="23"/>
  <c r="F3" i="23" s="1"/>
  <c r="J52" i="23"/>
  <c r="J3" i="23" s="1"/>
  <c r="N52" i="23"/>
  <c r="N3" i="23" s="1"/>
  <c r="E73" i="23"/>
  <c r="W73" i="23" s="1"/>
  <c r="E81" i="23"/>
  <c r="W81" i="23" s="1"/>
  <c r="E85" i="23"/>
  <c r="W85" i="23" s="1"/>
  <c r="E89" i="23"/>
  <c r="W72" i="23"/>
  <c r="W76" i="23"/>
  <c r="W80" i="23"/>
  <c r="E53" i="23"/>
  <c r="Q81" i="19"/>
  <c r="Q82" i="19"/>
  <c r="Q26" i="19"/>
  <c r="Q5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F22" i="19" l="1"/>
  <c r="Q22" i="19" s="1"/>
  <c r="W89" i="23"/>
  <c r="Q8" i="19"/>
  <c r="E4" i="19"/>
  <c r="E3" i="19" s="1"/>
  <c r="F13" i="19"/>
  <c r="Q13" i="19" s="1"/>
  <c r="E52" i="23"/>
  <c r="W53" i="23"/>
  <c r="Q28" i="19"/>
  <c r="Q23" i="19"/>
  <c r="Q21" i="19"/>
  <c r="Q20" i="19"/>
  <c r="F4" i="19" l="1"/>
  <c r="F3" i="19" s="1"/>
  <c r="Q3" i="19" s="1"/>
  <c r="W52" i="23"/>
  <c r="E3" i="23"/>
  <c r="W3" i="23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L72" i="24" s="1"/>
  <c r="L71" i="24" s="1"/>
  <c r="K96" i="24"/>
  <c r="J96" i="24"/>
  <c r="I96" i="24"/>
  <c r="H96" i="24"/>
  <c r="H72" i="24" s="1"/>
  <c r="H71" i="24" s="1"/>
  <c r="G96" i="24"/>
  <c r="F96" i="24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K89" i="24" s="1"/>
  <c r="K85" i="24" s="1"/>
  <c r="J90" i="24"/>
  <c r="I90" i="24"/>
  <c r="I89" i="24" s="1"/>
  <c r="H90" i="24"/>
  <c r="G90" i="24"/>
  <c r="G89" i="24" s="1"/>
  <c r="G85" i="24" s="1"/>
  <c r="F90" i="24"/>
  <c r="E90" i="24"/>
  <c r="J89" i="24"/>
  <c r="F89" i="24"/>
  <c r="M88" i="24"/>
  <c r="M87" i="24"/>
  <c r="L86" i="24"/>
  <c r="K86" i="24"/>
  <c r="J86" i="24"/>
  <c r="J85" i="24" s="1"/>
  <c r="I86" i="24"/>
  <c r="H86" i="24"/>
  <c r="G86" i="24"/>
  <c r="F86" i="24"/>
  <c r="E86" i="24"/>
  <c r="M86" i="24" s="1"/>
  <c r="F85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G82" i="24"/>
  <c r="G81" i="24" s="1"/>
  <c r="F82" i="24"/>
  <c r="F81" i="24" s="1"/>
  <c r="E82" i="24"/>
  <c r="L81" i="24"/>
  <c r="K81" i="24"/>
  <c r="J81" i="24"/>
  <c r="H81" i="24"/>
  <c r="L80" i="24"/>
  <c r="K80" i="24"/>
  <c r="K79" i="24" s="1"/>
  <c r="J80" i="24"/>
  <c r="I80" i="24"/>
  <c r="I79" i="24" s="1"/>
  <c r="H80" i="24"/>
  <c r="H79" i="24" s="1"/>
  <c r="G80" i="24"/>
  <c r="G79" i="24" s="1"/>
  <c r="F80" i="24"/>
  <c r="E80" i="24"/>
  <c r="L79" i="24"/>
  <c r="J79" i="24"/>
  <c r="F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I76" i="24"/>
  <c r="H76" i="24"/>
  <c r="G76" i="24"/>
  <c r="G75" i="24" s="1"/>
  <c r="F76" i="24"/>
  <c r="F75" i="24" s="1"/>
  <c r="E76" i="24"/>
  <c r="L75" i="24"/>
  <c r="J75" i="24"/>
  <c r="I75" i="24"/>
  <c r="H75" i="24"/>
  <c r="E75" i="24"/>
  <c r="L74" i="24"/>
  <c r="K74" i="24"/>
  <c r="J74" i="24"/>
  <c r="I74" i="24"/>
  <c r="I73" i="24" s="1"/>
  <c r="H74" i="24"/>
  <c r="G74" i="24"/>
  <c r="F74" i="24"/>
  <c r="E74" i="24"/>
  <c r="M74" i="24" s="1"/>
  <c r="L73" i="24"/>
  <c r="K73" i="24"/>
  <c r="J73" i="24"/>
  <c r="H73" i="24"/>
  <c r="G73" i="24"/>
  <c r="F73" i="24"/>
  <c r="K72" i="24"/>
  <c r="K71" i="24" s="1"/>
  <c r="J72" i="24"/>
  <c r="I72" i="24"/>
  <c r="G72" i="24"/>
  <c r="G71" i="24" s="1"/>
  <c r="F72" i="24"/>
  <c r="F71" i="24" s="1"/>
  <c r="F52" i="24" s="1"/>
  <c r="E72" i="24"/>
  <c r="J71" i="24"/>
  <c r="I71" i="24"/>
  <c r="E71" i="24"/>
  <c r="M70" i="24"/>
  <c r="H69" i="24"/>
  <c r="G69" i="24"/>
  <c r="E69" i="24"/>
  <c r="M69" i="24" s="1"/>
  <c r="H68" i="24"/>
  <c r="G68" i="24"/>
  <c r="E68" i="24"/>
  <c r="M67" i="24"/>
  <c r="H67" i="24"/>
  <c r="G67" i="24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H53" i="24" s="1"/>
  <c r="G57" i="24"/>
  <c r="E57" i="24"/>
  <c r="M57" i="24" s="1"/>
  <c r="E56" i="24"/>
  <c r="M56" i="24" s="1"/>
  <c r="H55" i="24"/>
  <c r="G55" i="24"/>
  <c r="E55" i="24"/>
  <c r="M54" i="24"/>
  <c r="E54" i="24"/>
  <c r="L53" i="24"/>
  <c r="K53" i="24"/>
  <c r="J53" i="24"/>
  <c r="I53" i="24"/>
  <c r="F53" i="24"/>
  <c r="E53" i="24"/>
  <c r="M51" i="24"/>
  <c r="M50" i="24"/>
  <c r="M49" i="24"/>
  <c r="E48" i="24"/>
  <c r="M48" i="24" s="1"/>
  <c r="L47" i="24"/>
  <c r="K47" i="24"/>
  <c r="K31" i="24" s="1"/>
  <c r="J47" i="24"/>
  <c r="I47" i="24"/>
  <c r="H47" i="24"/>
  <c r="G47" i="24"/>
  <c r="F47" i="24"/>
  <c r="E47" i="24"/>
  <c r="G46" i="24"/>
  <c r="G45" i="24" s="1"/>
  <c r="G31" i="24" s="1"/>
  <c r="E46" i="24"/>
  <c r="M46" i="24" s="1"/>
  <c r="L45" i="24"/>
  <c r="K45" i="24"/>
  <c r="J45" i="24"/>
  <c r="J31" i="24" s="1"/>
  <c r="I45" i="24"/>
  <c r="H45" i="24"/>
  <c r="F45" i="24"/>
  <c r="F31" i="24" s="1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J40" i="24"/>
  <c r="I40" i="24"/>
  <c r="H40" i="24"/>
  <c r="G40" i="24"/>
  <c r="F40" i="24"/>
  <c r="E40" i="24"/>
  <c r="M40" i="24" s="1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F32" i="24"/>
  <c r="E32" i="24"/>
  <c r="L31" i="24"/>
  <c r="L30" i="24"/>
  <c r="K30" i="24"/>
  <c r="J30" i="24"/>
  <c r="I30" i="24"/>
  <c r="H30" i="24"/>
  <c r="G30" i="24"/>
  <c r="F30" i="24"/>
  <c r="E30" i="24"/>
  <c r="L29" i="24"/>
  <c r="K29" i="24"/>
  <c r="J29" i="24"/>
  <c r="I29" i="24"/>
  <c r="H29" i="24"/>
  <c r="G29" i="24"/>
  <c r="F29" i="24"/>
  <c r="E29" i="24"/>
  <c r="L28" i="24"/>
  <c r="K28" i="24"/>
  <c r="J28" i="24"/>
  <c r="I28" i="24"/>
  <c r="I27" i="24" s="1"/>
  <c r="H28" i="24"/>
  <c r="G28" i="24"/>
  <c r="F28" i="24"/>
  <c r="F27" i="24" s="1"/>
  <c r="E28" i="24"/>
  <c r="L27" i="24"/>
  <c r="K27" i="24"/>
  <c r="J27" i="24"/>
  <c r="H27" i="24"/>
  <c r="G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M19" i="24"/>
  <c r="K19" i="24"/>
  <c r="K18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L8" i="24" s="1"/>
  <c r="L4" i="24" s="1"/>
  <c r="K10" i="24"/>
  <c r="K8" i="24" s="1"/>
  <c r="K4" i="24" s="1"/>
  <c r="J10" i="24"/>
  <c r="I10" i="24"/>
  <c r="H10" i="24"/>
  <c r="H8" i="24" s="1"/>
  <c r="G10" i="24"/>
  <c r="G8" i="24" s="1"/>
  <c r="G4" i="24" s="1"/>
  <c r="F10" i="24"/>
  <c r="E10" i="24"/>
  <c r="M9" i="24"/>
  <c r="E9" i="24"/>
  <c r="J8" i="24"/>
  <c r="J4" i="24" s="1"/>
  <c r="I8" i="24"/>
  <c r="F8" i="24"/>
  <c r="E8" i="24"/>
  <c r="H7" i="24"/>
  <c r="G7" i="24"/>
  <c r="E7" i="24"/>
  <c r="M7" i="24" s="1"/>
  <c r="M6" i="24"/>
  <c r="H6" i="24"/>
  <c r="E6" i="24"/>
  <c r="L5" i="24"/>
  <c r="K5" i="24"/>
  <c r="J5" i="24"/>
  <c r="I5" i="24"/>
  <c r="H5" i="24"/>
  <c r="H4" i="24" s="1"/>
  <c r="G5" i="24"/>
  <c r="F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1" i="22" s="1"/>
  <c r="J100" i="22"/>
  <c r="J99" i="22"/>
  <c r="J98" i="22"/>
  <c r="J97" i="22"/>
  <c r="I96" i="22"/>
  <c r="H96" i="22"/>
  <c r="G96" i="22"/>
  <c r="F96" i="22"/>
  <c r="F29" i="22" s="1"/>
  <c r="E96" i="22"/>
  <c r="J95" i="22"/>
  <c r="J94" i="22"/>
  <c r="I93" i="22"/>
  <c r="H93" i="22"/>
  <c r="G93" i="22"/>
  <c r="F93" i="22"/>
  <c r="E93" i="22"/>
  <c r="J93" i="22" s="1"/>
  <c r="J92" i="22"/>
  <c r="I91" i="22"/>
  <c r="H91" i="22"/>
  <c r="G91" i="22"/>
  <c r="F91" i="22"/>
  <c r="E91" i="22"/>
  <c r="I90" i="22"/>
  <c r="H90" i="22"/>
  <c r="H89" i="22" s="1"/>
  <c r="H85" i="22" s="1"/>
  <c r="G90" i="22"/>
  <c r="F90" i="22"/>
  <c r="E90" i="22"/>
  <c r="G89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H80" i="22"/>
  <c r="G80" i="22"/>
  <c r="E80" i="22"/>
  <c r="E79" i="22" s="1"/>
  <c r="H79" i="22"/>
  <c r="G79" i="22"/>
  <c r="J78" i="22"/>
  <c r="I77" i="22"/>
  <c r="H77" i="22"/>
  <c r="G77" i="22"/>
  <c r="F77" i="22"/>
  <c r="E77" i="22"/>
  <c r="I76" i="22"/>
  <c r="I75" i="22" s="1"/>
  <c r="H76" i="22"/>
  <c r="H75" i="22" s="1"/>
  <c r="G76" i="22"/>
  <c r="F76" i="22"/>
  <c r="E76" i="22"/>
  <c r="G75" i="22"/>
  <c r="F75" i="22"/>
  <c r="I74" i="22"/>
  <c r="I73" i="22" s="1"/>
  <c r="H74" i="22"/>
  <c r="H73" i="22" s="1"/>
  <c r="G74" i="22"/>
  <c r="G73" i="22" s="1"/>
  <c r="F74" i="22"/>
  <c r="E74" i="22"/>
  <c r="F73" i="22"/>
  <c r="I72" i="22"/>
  <c r="I71" i="22" s="1"/>
  <c r="H72" i="22"/>
  <c r="H71" i="22" s="1"/>
  <c r="G72" i="22"/>
  <c r="F72" i="22"/>
  <c r="F71" i="22" s="1"/>
  <c r="E72" i="22"/>
  <c r="G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5" i="22" s="1"/>
  <c r="J44" i="22"/>
  <c r="J43" i="22"/>
  <c r="I42" i="22"/>
  <c r="H42" i="22"/>
  <c r="G42" i="22"/>
  <c r="F42" i="22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I31" i="22" s="1"/>
  <c r="H32" i="22"/>
  <c r="H31" i="22" s="1"/>
  <c r="G32" i="22"/>
  <c r="F32" i="22"/>
  <c r="F31" i="22" s="1"/>
  <c r="E32" i="22"/>
  <c r="E31" i="22" s="1"/>
  <c r="G31" i="22"/>
  <c r="I30" i="22"/>
  <c r="H30" i="22"/>
  <c r="G30" i="22"/>
  <c r="F30" i="22"/>
  <c r="E30" i="22"/>
  <c r="I29" i="22"/>
  <c r="H29" i="22"/>
  <c r="G29" i="22"/>
  <c r="E29" i="22"/>
  <c r="I28" i="22"/>
  <c r="I27" i="22" s="1"/>
  <c r="H28" i="22"/>
  <c r="H27" i="22" s="1"/>
  <c r="G28" i="22"/>
  <c r="F28" i="22"/>
  <c r="F27" i="22" s="1"/>
  <c r="E28" i="22"/>
  <c r="E27" i="22" s="1"/>
  <c r="G27" i="22"/>
  <c r="I26" i="22"/>
  <c r="H26" i="22"/>
  <c r="H25" i="22" s="1"/>
  <c r="G26" i="22"/>
  <c r="G25" i="22" s="1"/>
  <c r="F26" i="22"/>
  <c r="F25" i="22" s="1"/>
  <c r="E26" i="22"/>
  <c r="I25" i="22"/>
  <c r="E25" i="22"/>
  <c r="I24" i="22"/>
  <c r="H24" i="22"/>
  <c r="G24" i="22"/>
  <c r="F24" i="22"/>
  <c r="E24" i="22"/>
  <c r="I23" i="22"/>
  <c r="I22" i="22" s="1"/>
  <c r="H23" i="22"/>
  <c r="G23" i="22"/>
  <c r="G22" i="22" s="1"/>
  <c r="F23" i="22"/>
  <c r="F22" i="22" s="1"/>
  <c r="E23" i="22"/>
  <c r="E22" i="22" s="1"/>
  <c r="J22" i="22" s="1"/>
  <c r="H22" i="22"/>
  <c r="I21" i="22"/>
  <c r="I20" i="22" s="1"/>
  <c r="H21" i="22"/>
  <c r="H20" i="22" s="1"/>
  <c r="G21" i="22"/>
  <c r="G20" i="22" s="1"/>
  <c r="F21" i="22"/>
  <c r="E21" i="22"/>
  <c r="E20" i="22" s="1"/>
  <c r="F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I14" i="22"/>
  <c r="H14" i="22"/>
  <c r="H13" i="22" s="1"/>
  <c r="G14" i="22"/>
  <c r="G13" i="22" s="1"/>
  <c r="F14" i="22"/>
  <c r="F13" i="22" s="1"/>
  <c r="E14" i="22"/>
  <c r="I13" i="22"/>
  <c r="E13" i="22"/>
  <c r="I12" i="22"/>
  <c r="H12" i="22"/>
  <c r="G12" i="22"/>
  <c r="F12" i="22"/>
  <c r="E12" i="22"/>
  <c r="I11" i="22"/>
  <c r="I10" i="22" s="1"/>
  <c r="I8" i="22" s="1"/>
  <c r="H11" i="22"/>
  <c r="G11" i="22"/>
  <c r="G10" i="22" s="1"/>
  <c r="G8" i="22" s="1"/>
  <c r="F11" i="22"/>
  <c r="F10" i="22" s="1"/>
  <c r="F8" i="22" s="1"/>
  <c r="F4" i="22" s="1"/>
  <c r="E11" i="22"/>
  <c r="H10" i="22"/>
  <c r="H8" i="22" s="1"/>
  <c r="J9" i="22"/>
  <c r="J7" i="22"/>
  <c r="J6" i="22"/>
  <c r="I5" i="22"/>
  <c r="H5" i="22"/>
  <c r="H4" i="22" s="1"/>
  <c r="G5" i="22"/>
  <c r="G4" i="22" s="1"/>
  <c r="F5" i="22"/>
  <c r="E5" i="22"/>
  <c r="J5" i="22" s="1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R96" i="20"/>
  <c r="R72" i="20" s="1"/>
  <c r="R71" i="20" s="1"/>
  <c r="Q96" i="20"/>
  <c r="P96" i="20"/>
  <c r="O96" i="20"/>
  <c r="N96" i="20"/>
  <c r="N72" i="20" s="1"/>
  <c r="N71" i="20" s="1"/>
  <c r="M96" i="20"/>
  <c r="L96" i="20"/>
  <c r="K96" i="20"/>
  <c r="J96" i="20"/>
  <c r="J72" i="20" s="1"/>
  <c r="J71" i="20" s="1"/>
  <c r="I96" i="20"/>
  <c r="H96" i="20"/>
  <c r="G96" i="20"/>
  <c r="F96" i="20"/>
  <c r="F72" i="20" s="1"/>
  <c r="F71" i="20" s="1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T90" i="20"/>
  <c r="T89" i="20" s="1"/>
  <c r="T85" i="20" s="1"/>
  <c r="S90" i="20"/>
  <c r="R90" i="20"/>
  <c r="Q90" i="20"/>
  <c r="P90" i="20"/>
  <c r="P89" i="20" s="1"/>
  <c r="P85" i="20" s="1"/>
  <c r="O90" i="20"/>
  <c r="O89" i="20" s="1"/>
  <c r="N90" i="20"/>
  <c r="N89" i="20" s="1"/>
  <c r="M90" i="20"/>
  <c r="L90" i="20"/>
  <c r="L89" i="20" s="1"/>
  <c r="L85" i="20" s="1"/>
  <c r="K90" i="20"/>
  <c r="J90" i="20"/>
  <c r="I90" i="20"/>
  <c r="H90" i="20"/>
  <c r="H89" i="20" s="1"/>
  <c r="H85" i="20" s="1"/>
  <c r="G90" i="20"/>
  <c r="G89" i="20" s="1"/>
  <c r="F90" i="20"/>
  <c r="F89" i="20" s="1"/>
  <c r="E90" i="20"/>
  <c r="S89" i="20"/>
  <c r="R89" i="20"/>
  <c r="K89" i="20"/>
  <c r="J89" i="20"/>
  <c r="V88" i="20"/>
  <c r="V87" i="20"/>
  <c r="U86" i="20"/>
  <c r="T86" i="20"/>
  <c r="S86" i="20"/>
  <c r="S85" i="20" s="1"/>
  <c r="R86" i="20"/>
  <c r="R85" i="20" s="1"/>
  <c r="Q86" i="20"/>
  <c r="P86" i="20"/>
  <c r="O86" i="20"/>
  <c r="N86" i="20"/>
  <c r="M86" i="20"/>
  <c r="L86" i="20"/>
  <c r="K86" i="20"/>
  <c r="K85" i="20" s="1"/>
  <c r="J86" i="20"/>
  <c r="J85" i="20" s="1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P82" i="20"/>
  <c r="H82" i="20"/>
  <c r="T81" i="20"/>
  <c r="P81" i="20"/>
  <c r="H81" i="20"/>
  <c r="U80" i="20"/>
  <c r="U79" i="20" s="1"/>
  <c r="T80" i="20"/>
  <c r="S80" i="20"/>
  <c r="Q80" i="20"/>
  <c r="Q79" i="20" s="1"/>
  <c r="P80" i="20"/>
  <c r="P79" i="20" s="1"/>
  <c r="O80" i="20"/>
  <c r="O79" i="20" s="1"/>
  <c r="M80" i="20"/>
  <c r="M79" i="20" s="1"/>
  <c r="L80" i="20"/>
  <c r="K80" i="20"/>
  <c r="I80" i="20"/>
  <c r="I79" i="20" s="1"/>
  <c r="H80" i="20"/>
  <c r="H79" i="20" s="1"/>
  <c r="G80" i="20"/>
  <c r="G79" i="20" s="1"/>
  <c r="E80" i="20"/>
  <c r="E79" i="20" s="1"/>
  <c r="T79" i="20"/>
  <c r="S79" i="20"/>
  <c r="L79" i="20"/>
  <c r="K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V77" i="20" s="1"/>
  <c r="E77" i="20"/>
  <c r="U76" i="20"/>
  <c r="U75" i="20" s="1"/>
  <c r="T76" i="20"/>
  <c r="T75" i="20" s="1"/>
  <c r="S76" i="20"/>
  <c r="S75" i="20" s="1"/>
  <c r="R76" i="20"/>
  <c r="Q76" i="20"/>
  <c r="Q75" i="20" s="1"/>
  <c r="P76" i="20"/>
  <c r="P75" i="20" s="1"/>
  <c r="O76" i="20"/>
  <c r="O75" i="20" s="1"/>
  <c r="N76" i="20"/>
  <c r="N75" i="20" s="1"/>
  <c r="M76" i="20"/>
  <c r="M75" i="20" s="1"/>
  <c r="L76" i="20"/>
  <c r="L75" i="20" s="1"/>
  <c r="K76" i="20"/>
  <c r="K75" i="20" s="1"/>
  <c r="J76" i="20"/>
  <c r="I76" i="20"/>
  <c r="I75" i="20" s="1"/>
  <c r="H76" i="20"/>
  <c r="H75" i="20" s="1"/>
  <c r="G76" i="20"/>
  <c r="G75" i="20" s="1"/>
  <c r="F76" i="20"/>
  <c r="F75" i="20" s="1"/>
  <c r="E76" i="20"/>
  <c r="R75" i="20"/>
  <c r="J75" i="20"/>
  <c r="U74" i="20"/>
  <c r="U73" i="20" s="1"/>
  <c r="T74" i="20"/>
  <c r="T73" i="20" s="1"/>
  <c r="S74" i="20"/>
  <c r="R74" i="20"/>
  <c r="Q74" i="20"/>
  <c r="Q73" i="20" s="1"/>
  <c r="P74" i="20"/>
  <c r="P73" i="20" s="1"/>
  <c r="O74" i="20"/>
  <c r="O73" i="20" s="1"/>
  <c r="N74" i="20"/>
  <c r="N73" i="20" s="1"/>
  <c r="M74" i="20"/>
  <c r="M73" i="20" s="1"/>
  <c r="L74" i="20"/>
  <c r="L73" i="20" s="1"/>
  <c r="K74" i="20"/>
  <c r="J74" i="20"/>
  <c r="I74" i="20"/>
  <c r="I73" i="20" s="1"/>
  <c r="H74" i="20"/>
  <c r="H73" i="20" s="1"/>
  <c r="G74" i="20"/>
  <c r="G73" i="20" s="1"/>
  <c r="F74" i="20"/>
  <c r="F73" i="20" s="1"/>
  <c r="E74" i="20"/>
  <c r="S73" i="20"/>
  <c r="R73" i="20"/>
  <c r="K73" i="20"/>
  <c r="J73" i="20"/>
  <c r="U72" i="20"/>
  <c r="U71" i="20" s="1"/>
  <c r="T72" i="20"/>
  <c r="T71" i="20" s="1"/>
  <c r="S72" i="20"/>
  <c r="Q72" i="20"/>
  <c r="Q71" i="20" s="1"/>
  <c r="P72" i="20"/>
  <c r="P71" i="20" s="1"/>
  <c r="O72" i="20"/>
  <c r="O71" i="20" s="1"/>
  <c r="M72" i="20"/>
  <c r="M71" i="20" s="1"/>
  <c r="L72" i="20"/>
  <c r="L71" i="20" s="1"/>
  <c r="K72" i="20"/>
  <c r="I72" i="20"/>
  <c r="I71" i="20" s="1"/>
  <c r="H72" i="20"/>
  <c r="H71" i="20" s="1"/>
  <c r="G72" i="20"/>
  <c r="G71" i="20" s="1"/>
  <c r="E72" i="20"/>
  <c r="S71" i="20"/>
  <c r="K71" i="20"/>
  <c r="V70" i="20"/>
  <c r="V69" i="20"/>
  <c r="M69" i="20"/>
  <c r="R68" i="20"/>
  <c r="R53" i="20" s="1"/>
  <c r="O68" i="20"/>
  <c r="N68" i="20"/>
  <c r="M68" i="20"/>
  <c r="L68" i="20"/>
  <c r="J68" i="20"/>
  <c r="I68" i="20"/>
  <c r="H68" i="20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L54" i="20"/>
  <c r="L53" i="20" s="1"/>
  <c r="K54" i="20"/>
  <c r="J54" i="20"/>
  <c r="U53" i="20"/>
  <c r="T53" i="20"/>
  <c r="S53" i="20"/>
  <c r="Q53" i="20"/>
  <c r="P53" i="20"/>
  <c r="O53" i="20"/>
  <c r="N53" i="20"/>
  <c r="J53" i="20"/>
  <c r="I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S45" i="20" s="1"/>
  <c r="S31" i="20" s="1"/>
  <c r="R46" i="20"/>
  <c r="Q46" i="20"/>
  <c r="Q45" i="20" s="1"/>
  <c r="P46" i="20"/>
  <c r="O46" i="20"/>
  <c r="O45" i="20" s="1"/>
  <c r="O31" i="20" s="1"/>
  <c r="N46" i="20"/>
  <c r="N45" i="20" s="1"/>
  <c r="M46" i="20"/>
  <c r="M45" i="20" s="1"/>
  <c r="L46" i="20"/>
  <c r="K46" i="20"/>
  <c r="K45" i="20" s="1"/>
  <c r="J46" i="20"/>
  <c r="J45" i="20" s="1"/>
  <c r="J31" i="20" s="1"/>
  <c r="I46" i="20"/>
  <c r="I45" i="20" s="1"/>
  <c r="G46" i="20"/>
  <c r="F46" i="20"/>
  <c r="F45" i="20" s="1"/>
  <c r="E46" i="20"/>
  <c r="E45" i="20" s="1"/>
  <c r="E31" i="20" s="1"/>
  <c r="T45" i="20"/>
  <c r="R45" i="20"/>
  <c r="P45" i="20"/>
  <c r="L45" i="20"/>
  <c r="H45" i="20"/>
  <c r="G45" i="20"/>
  <c r="V44" i="20"/>
  <c r="V43" i="20"/>
  <c r="U42" i="20"/>
  <c r="T42" i="20"/>
  <c r="S42" i="20"/>
  <c r="R42" i="20"/>
  <c r="R31" i="20" s="1"/>
  <c r="Q42" i="20"/>
  <c r="P42" i="20"/>
  <c r="O42" i="20"/>
  <c r="N42" i="20"/>
  <c r="N31" i="20" s="1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P31" i="20" s="1"/>
  <c r="O32" i="20"/>
  <c r="N32" i="20"/>
  <c r="M32" i="20"/>
  <c r="L32" i="20"/>
  <c r="L31" i="20" s="1"/>
  <c r="K32" i="20"/>
  <c r="J32" i="20"/>
  <c r="I32" i="20"/>
  <c r="H32" i="20"/>
  <c r="H31" i="20" s="1"/>
  <c r="G32" i="20"/>
  <c r="G31" i="20" s="1"/>
  <c r="F32" i="20"/>
  <c r="E32" i="20"/>
  <c r="T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V29" i="20" s="1"/>
  <c r="T28" i="20"/>
  <c r="P28" i="20"/>
  <c r="H28" i="20"/>
  <c r="T27" i="20"/>
  <c r="P27" i="20"/>
  <c r="H27" i="20"/>
  <c r="T26" i="20"/>
  <c r="P26" i="20"/>
  <c r="P25" i="20" s="1"/>
  <c r="H26" i="20"/>
  <c r="T25" i="20"/>
  <c r="H25" i="20"/>
  <c r="T24" i="20"/>
  <c r="P24" i="20"/>
  <c r="H24" i="20"/>
  <c r="T23" i="20"/>
  <c r="T22" i="20" s="1"/>
  <c r="P23" i="20"/>
  <c r="H23" i="20"/>
  <c r="P22" i="20"/>
  <c r="H22" i="20"/>
  <c r="T21" i="20"/>
  <c r="P21" i="20"/>
  <c r="H21" i="20"/>
  <c r="H20" i="20" s="1"/>
  <c r="T20" i="20"/>
  <c r="P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U15" i="20"/>
  <c r="T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U14" i="20"/>
  <c r="U13" i="20" s="1"/>
  <c r="T14" i="20"/>
  <c r="S14" i="20"/>
  <c r="R14" i="20"/>
  <c r="R13" i="20" s="1"/>
  <c r="Q14" i="20"/>
  <c r="Q13" i="20" s="1"/>
  <c r="P14" i="20"/>
  <c r="O14" i="20"/>
  <c r="O13" i="20" s="1"/>
  <c r="K14" i="20"/>
  <c r="K13" i="20" s="1"/>
  <c r="H14" i="20"/>
  <c r="G14" i="20"/>
  <c r="F14" i="20"/>
  <c r="F13" i="20" s="1"/>
  <c r="T13" i="20"/>
  <c r="P13" i="20"/>
  <c r="H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V12" i="20" s="1"/>
  <c r="U11" i="20"/>
  <c r="U10" i="20" s="1"/>
  <c r="U8" i="20" s="1"/>
  <c r="T11" i="20"/>
  <c r="T10" i="20" s="1"/>
  <c r="T8" i="20" s="1"/>
  <c r="S11" i="20"/>
  <c r="R11" i="20"/>
  <c r="R10" i="20" s="1"/>
  <c r="Q11" i="20"/>
  <c r="Q10" i="20" s="1"/>
  <c r="Q8" i="20" s="1"/>
  <c r="P11" i="20"/>
  <c r="P10" i="20" s="1"/>
  <c r="P8" i="20" s="1"/>
  <c r="O11" i="20"/>
  <c r="N11" i="20"/>
  <c r="N10" i="20" s="1"/>
  <c r="M11" i="20"/>
  <c r="M10" i="20" s="1"/>
  <c r="M8" i="20" s="1"/>
  <c r="L11" i="20"/>
  <c r="L10" i="20" s="1"/>
  <c r="L8" i="20" s="1"/>
  <c r="K11" i="20"/>
  <c r="J11" i="20"/>
  <c r="J10" i="20" s="1"/>
  <c r="J8" i="20" s="1"/>
  <c r="I11" i="20"/>
  <c r="I10" i="20" s="1"/>
  <c r="I8" i="20" s="1"/>
  <c r="H11" i="20"/>
  <c r="H10" i="20" s="1"/>
  <c r="H8" i="20" s="1"/>
  <c r="H4" i="20" s="1"/>
  <c r="G11" i="20"/>
  <c r="F11" i="20"/>
  <c r="E11" i="20"/>
  <c r="S10" i="20"/>
  <c r="O10" i="20"/>
  <c r="K10" i="20"/>
  <c r="F10" i="20"/>
  <c r="F8" i="20" s="1"/>
  <c r="U9" i="20"/>
  <c r="T9" i="20"/>
  <c r="S9" i="20"/>
  <c r="R9" i="20"/>
  <c r="Q9" i="20"/>
  <c r="P9" i="20"/>
  <c r="O9" i="20"/>
  <c r="O8" i="20" s="1"/>
  <c r="N9" i="20"/>
  <c r="M9" i="20"/>
  <c r="L9" i="20"/>
  <c r="K9" i="20"/>
  <c r="K8" i="20" s="1"/>
  <c r="J9" i="20"/>
  <c r="I9" i="20"/>
  <c r="F9" i="20"/>
  <c r="E9" i="20"/>
  <c r="V9" i="20" s="1"/>
  <c r="R8" i="20"/>
  <c r="N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S6" i="20"/>
  <c r="R6" i="20"/>
  <c r="Q6" i="20"/>
  <c r="Q5" i="20" s="1"/>
  <c r="P6" i="20"/>
  <c r="P5" i="20" s="1"/>
  <c r="P4" i="20" s="1"/>
  <c r="O6" i="20"/>
  <c r="N6" i="20"/>
  <c r="M6" i="20"/>
  <c r="M5" i="20" s="1"/>
  <c r="L6" i="20"/>
  <c r="L5" i="20" s="1"/>
  <c r="K6" i="20"/>
  <c r="J6" i="20"/>
  <c r="I6" i="20"/>
  <c r="I5" i="20" s="1"/>
  <c r="G6" i="20"/>
  <c r="F6" i="20"/>
  <c r="E6" i="20"/>
  <c r="T5" i="20"/>
  <c r="S5" i="20"/>
  <c r="R5" i="20"/>
  <c r="O5" i="20"/>
  <c r="N5" i="20"/>
  <c r="K5" i="20"/>
  <c r="J5" i="20"/>
  <c r="H5" i="20"/>
  <c r="G5" i="20"/>
  <c r="F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V12" i="25" s="1"/>
  <c r="U96" i="25"/>
  <c r="T96" i="25"/>
  <c r="S96" i="25"/>
  <c r="R96" i="25"/>
  <c r="R11" i="25" s="1"/>
  <c r="R10" i="25" s="1"/>
  <c r="R8" i="25" s="1"/>
  <c r="Q96" i="25"/>
  <c r="P96" i="25"/>
  <c r="O96" i="25"/>
  <c r="N96" i="25"/>
  <c r="N11" i="25" s="1"/>
  <c r="N10" i="25" s="1"/>
  <c r="N8" i="25" s="1"/>
  <c r="M96" i="25"/>
  <c r="L96" i="25"/>
  <c r="K96" i="25"/>
  <c r="J96" i="25"/>
  <c r="J11" i="25" s="1"/>
  <c r="J10" i="25" s="1"/>
  <c r="J8" i="25" s="1"/>
  <c r="I96" i="25"/>
  <c r="H96" i="25"/>
  <c r="G96" i="25"/>
  <c r="F96" i="25"/>
  <c r="W96" i="25" s="1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R90" i="25"/>
  <c r="R89" i="25" s="1"/>
  <c r="R85" i="25" s="1"/>
  <c r="Q90" i="25"/>
  <c r="Q89" i="25" s="1"/>
  <c r="P90" i="25"/>
  <c r="P89" i="25" s="1"/>
  <c r="O90" i="25"/>
  <c r="O89" i="25" s="1"/>
  <c r="N90" i="25"/>
  <c r="N89" i="25" s="1"/>
  <c r="N85" i="25" s="1"/>
  <c r="M90" i="25"/>
  <c r="L90" i="25"/>
  <c r="L89" i="25" s="1"/>
  <c r="K90" i="25"/>
  <c r="K89" i="25" s="1"/>
  <c r="J90" i="25"/>
  <c r="J89" i="25" s="1"/>
  <c r="J85" i="25" s="1"/>
  <c r="I90" i="25"/>
  <c r="I89" i="25" s="1"/>
  <c r="H90" i="25"/>
  <c r="H89" i="25" s="1"/>
  <c r="G90" i="25"/>
  <c r="F90" i="25"/>
  <c r="F89" i="25" s="1"/>
  <c r="F85" i="25" s="1"/>
  <c r="E90" i="25"/>
  <c r="V89" i="25"/>
  <c r="U89" i="25"/>
  <c r="T89" i="25"/>
  <c r="M89" i="25"/>
  <c r="M85" i="25" s="1"/>
  <c r="G89" i="25"/>
  <c r="E89" i="25"/>
  <c r="E85" i="25" s="1"/>
  <c r="W88" i="25"/>
  <c r="W87" i="25"/>
  <c r="V86" i="25"/>
  <c r="V85" i="25" s="1"/>
  <c r="S86" i="25"/>
  <c r="R86" i="25"/>
  <c r="Q86" i="25"/>
  <c r="P86" i="25"/>
  <c r="O86" i="25"/>
  <c r="N86" i="25"/>
  <c r="M86" i="25"/>
  <c r="L86" i="25"/>
  <c r="K86" i="25"/>
  <c r="K85" i="25" s="1"/>
  <c r="J86" i="25"/>
  <c r="I86" i="25"/>
  <c r="H86" i="25"/>
  <c r="G86" i="25"/>
  <c r="F86" i="25"/>
  <c r="E86" i="25"/>
  <c r="S85" i="25"/>
  <c r="Q85" i="25"/>
  <c r="I85" i="25"/>
  <c r="G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O81" i="25" s="1"/>
  <c r="N82" i="25"/>
  <c r="N81" i="25" s="1"/>
  <c r="M82" i="25"/>
  <c r="M81" i="25" s="1"/>
  <c r="L82" i="25"/>
  <c r="L81" i="25" s="1"/>
  <c r="K82" i="25"/>
  <c r="J82" i="25"/>
  <c r="J81" i="25" s="1"/>
  <c r="I82" i="25"/>
  <c r="H82" i="25"/>
  <c r="H81" i="25" s="1"/>
  <c r="G82" i="25"/>
  <c r="F82" i="25"/>
  <c r="E82" i="25"/>
  <c r="E81" i="25" s="1"/>
  <c r="S81" i="25"/>
  <c r="K81" i="25"/>
  <c r="I81" i="25"/>
  <c r="G81" i="25"/>
  <c r="U80" i="25"/>
  <c r="T80" i="25"/>
  <c r="T79" i="25" s="1"/>
  <c r="S80" i="25"/>
  <c r="Q80" i="25"/>
  <c r="Q79" i="25" s="1"/>
  <c r="P80" i="25"/>
  <c r="P79" i="25" s="1"/>
  <c r="O80" i="25"/>
  <c r="M80" i="25"/>
  <c r="L80" i="25"/>
  <c r="L79" i="25" s="1"/>
  <c r="K80" i="25"/>
  <c r="I80" i="25"/>
  <c r="I79" i="25" s="1"/>
  <c r="H80" i="25"/>
  <c r="H79" i="25" s="1"/>
  <c r="G80" i="25"/>
  <c r="E80" i="25"/>
  <c r="U79" i="25"/>
  <c r="S79" i="25"/>
  <c r="O79" i="25"/>
  <c r="M79" i="25"/>
  <c r="K79" i="25"/>
  <c r="G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Q75" i="25" s="1"/>
  <c r="P76" i="25"/>
  <c r="P75" i="25" s="1"/>
  <c r="O76" i="25"/>
  <c r="N76" i="25"/>
  <c r="N75" i="25" s="1"/>
  <c r="M76" i="25"/>
  <c r="L76" i="25"/>
  <c r="L75" i="25" s="1"/>
  <c r="K76" i="25"/>
  <c r="J76" i="25"/>
  <c r="J75" i="25" s="1"/>
  <c r="I76" i="25"/>
  <c r="I75" i="25" s="1"/>
  <c r="H76" i="25"/>
  <c r="H75" i="25" s="1"/>
  <c r="G76" i="25"/>
  <c r="F76" i="25"/>
  <c r="F75" i="25" s="1"/>
  <c r="E76" i="25"/>
  <c r="U75" i="25"/>
  <c r="S75" i="25"/>
  <c r="O75" i="25"/>
  <c r="M75" i="25"/>
  <c r="K75" i="25"/>
  <c r="G75" i="25"/>
  <c r="E75" i="25"/>
  <c r="V74" i="25"/>
  <c r="V73" i="25" s="1"/>
  <c r="U74" i="25"/>
  <c r="T74" i="25"/>
  <c r="T73" i="25" s="1"/>
  <c r="S74" i="25"/>
  <c r="R74" i="25"/>
  <c r="R73" i="25" s="1"/>
  <c r="Q74" i="25"/>
  <c r="Q73" i="25" s="1"/>
  <c r="P74" i="25"/>
  <c r="P73" i="25" s="1"/>
  <c r="O74" i="25"/>
  <c r="O73" i="25" s="1"/>
  <c r="N74" i="25"/>
  <c r="N73" i="25" s="1"/>
  <c r="M74" i="25"/>
  <c r="L74" i="25"/>
  <c r="L73" i="25" s="1"/>
  <c r="K74" i="25"/>
  <c r="J74" i="25"/>
  <c r="J73" i="25" s="1"/>
  <c r="I74" i="25"/>
  <c r="I73" i="25" s="1"/>
  <c r="H74" i="25"/>
  <c r="H73" i="25" s="1"/>
  <c r="G74" i="25"/>
  <c r="G73" i="25" s="1"/>
  <c r="F74" i="25"/>
  <c r="E74" i="25"/>
  <c r="U73" i="25"/>
  <c r="U52" i="25" s="1"/>
  <c r="S73" i="25"/>
  <c r="M73" i="25"/>
  <c r="K73" i="25"/>
  <c r="E73" i="25"/>
  <c r="E52" i="25" s="1"/>
  <c r="V72" i="25"/>
  <c r="V71" i="25" s="1"/>
  <c r="U72" i="25"/>
  <c r="T72" i="25"/>
  <c r="T71" i="25" s="1"/>
  <c r="S72" i="25"/>
  <c r="R72" i="25"/>
  <c r="R71" i="25" s="1"/>
  <c r="Q72" i="25"/>
  <c r="P72" i="25"/>
  <c r="P71" i="25" s="1"/>
  <c r="O72" i="25"/>
  <c r="O71" i="25" s="1"/>
  <c r="N72" i="25"/>
  <c r="N71" i="25" s="1"/>
  <c r="M72" i="25"/>
  <c r="L72" i="25"/>
  <c r="L71" i="25" s="1"/>
  <c r="K72" i="25"/>
  <c r="J72" i="25"/>
  <c r="J71" i="25" s="1"/>
  <c r="I72" i="25"/>
  <c r="H72" i="25"/>
  <c r="H71" i="25" s="1"/>
  <c r="G72" i="25"/>
  <c r="G71" i="25" s="1"/>
  <c r="F72" i="25"/>
  <c r="F71" i="25" s="1"/>
  <c r="E72" i="25"/>
  <c r="U71" i="25"/>
  <c r="S71" i="25"/>
  <c r="Q71" i="25"/>
  <c r="M71" i="25"/>
  <c r="K71" i="25"/>
  <c r="I71" i="25"/>
  <c r="I52" i="25" s="1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M52" i="25"/>
  <c r="W51" i="25"/>
  <c r="W50" i="25"/>
  <c r="W49" i="25"/>
  <c r="W48" i="25"/>
  <c r="V47" i="25"/>
  <c r="U47" i="25"/>
  <c r="U31" i="25" s="1"/>
  <c r="T47" i="25"/>
  <c r="S47" i="25"/>
  <c r="R47" i="25"/>
  <c r="Q47" i="25"/>
  <c r="Q31" i="25" s="1"/>
  <c r="P47" i="25"/>
  <c r="O47" i="25"/>
  <c r="N47" i="25"/>
  <c r="M47" i="25"/>
  <c r="M31" i="25" s="1"/>
  <c r="L47" i="25"/>
  <c r="K47" i="25"/>
  <c r="J47" i="25"/>
  <c r="I47" i="25"/>
  <c r="I31" i="25" s="1"/>
  <c r="H47" i="25"/>
  <c r="G47" i="25"/>
  <c r="F47" i="25"/>
  <c r="E47" i="25"/>
  <c r="W47" i="25" s="1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V31" i="25" s="1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S31" i="25" s="1"/>
  <c r="R32" i="25"/>
  <c r="R31" i="25" s="1"/>
  <c r="Q32" i="25"/>
  <c r="P32" i="25"/>
  <c r="O32" i="25"/>
  <c r="O31" i="25" s="1"/>
  <c r="N32" i="25"/>
  <c r="N31" i="25" s="1"/>
  <c r="M32" i="25"/>
  <c r="L32" i="25"/>
  <c r="K32" i="25"/>
  <c r="K31" i="25" s="1"/>
  <c r="J32" i="25"/>
  <c r="J31" i="25" s="1"/>
  <c r="I32" i="25"/>
  <c r="H32" i="25"/>
  <c r="G32" i="25"/>
  <c r="G31" i="25" s="1"/>
  <c r="F32" i="25"/>
  <c r="F31" i="25" s="1"/>
  <c r="E32" i="25"/>
  <c r="T31" i="25"/>
  <c r="P31" i="25"/>
  <c r="L31" i="25"/>
  <c r="H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U29" i="25"/>
  <c r="T29" i="25"/>
  <c r="S29" i="25"/>
  <c r="Q29" i="25"/>
  <c r="P29" i="25"/>
  <c r="O29" i="25"/>
  <c r="M29" i="25"/>
  <c r="L29" i="25"/>
  <c r="K29" i="25"/>
  <c r="I29" i="25"/>
  <c r="H29" i="25"/>
  <c r="G29" i="25"/>
  <c r="E29" i="25"/>
  <c r="V28" i="25"/>
  <c r="V27" i="25" s="1"/>
  <c r="U28" i="25"/>
  <c r="T28" i="25"/>
  <c r="S28" i="25"/>
  <c r="S27" i="25" s="1"/>
  <c r="R28" i="25"/>
  <c r="R27" i="25" s="1"/>
  <c r="Q28" i="25"/>
  <c r="P28" i="25"/>
  <c r="O28" i="25"/>
  <c r="O27" i="25" s="1"/>
  <c r="N28" i="25"/>
  <c r="N27" i="25" s="1"/>
  <c r="M28" i="25"/>
  <c r="L28" i="25"/>
  <c r="K28" i="25"/>
  <c r="K27" i="25" s="1"/>
  <c r="J28" i="25"/>
  <c r="J27" i="25" s="1"/>
  <c r="I28" i="25"/>
  <c r="H28" i="25"/>
  <c r="G28" i="25"/>
  <c r="G27" i="25" s="1"/>
  <c r="F28" i="25"/>
  <c r="F27" i="25" s="1"/>
  <c r="E28" i="25"/>
  <c r="U27" i="25"/>
  <c r="T27" i="25"/>
  <c r="Q27" i="25"/>
  <c r="P27" i="25"/>
  <c r="M27" i="25"/>
  <c r="L27" i="25"/>
  <c r="I27" i="25"/>
  <c r="H27" i="25"/>
  <c r="E27" i="25"/>
  <c r="V26" i="25"/>
  <c r="V25" i="25" s="1"/>
  <c r="U26" i="25"/>
  <c r="T26" i="25"/>
  <c r="S26" i="25"/>
  <c r="S25" i="25" s="1"/>
  <c r="R26" i="25"/>
  <c r="R25" i="25" s="1"/>
  <c r="Q26" i="25"/>
  <c r="P26" i="25"/>
  <c r="O26" i="25"/>
  <c r="O25" i="25" s="1"/>
  <c r="N26" i="25"/>
  <c r="N25" i="25" s="1"/>
  <c r="M26" i="25"/>
  <c r="L26" i="25"/>
  <c r="K26" i="25"/>
  <c r="K25" i="25" s="1"/>
  <c r="J26" i="25"/>
  <c r="J25" i="25" s="1"/>
  <c r="I26" i="25"/>
  <c r="H26" i="25"/>
  <c r="G26" i="25"/>
  <c r="G25" i="25" s="1"/>
  <c r="F26" i="25"/>
  <c r="F25" i="25" s="1"/>
  <c r="E26" i="25"/>
  <c r="U25" i="25"/>
  <c r="T25" i="25"/>
  <c r="Q25" i="25"/>
  <c r="P25" i="25"/>
  <c r="M25" i="25"/>
  <c r="L25" i="25"/>
  <c r="I25" i="25"/>
  <c r="H25" i="25"/>
  <c r="E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V23" i="25"/>
  <c r="U23" i="25"/>
  <c r="U22" i="25" s="1"/>
  <c r="T23" i="25"/>
  <c r="T22" i="25" s="1"/>
  <c r="S23" i="25"/>
  <c r="R23" i="25"/>
  <c r="Q23" i="25"/>
  <c r="Q22" i="25" s="1"/>
  <c r="P23" i="25"/>
  <c r="P22" i="25" s="1"/>
  <c r="O23" i="25"/>
  <c r="N23" i="25"/>
  <c r="M23" i="25"/>
  <c r="M22" i="25" s="1"/>
  <c r="L23" i="25"/>
  <c r="L22" i="25" s="1"/>
  <c r="K23" i="25"/>
  <c r="J23" i="25"/>
  <c r="I23" i="25"/>
  <c r="I22" i="25" s="1"/>
  <c r="H23" i="25"/>
  <c r="H22" i="25" s="1"/>
  <c r="G23" i="25"/>
  <c r="F23" i="25"/>
  <c r="E23" i="25"/>
  <c r="E22" i="25" s="1"/>
  <c r="V22" i="25"/>
  <c r="S22" i="25"/>
  <c r="R22" i="25"/>
  <c r="O22" i="25"/>
  <c r="N22" i="25"/>
  <c r="K22" i="25"/>
  <c r="J22" i="25"/>
  <c r="G22" i="25"/>
  <c r="F22" i="25"/>
  <c r="V21" i="25"/>
  <c r="U21" i="25"/>
  <c r="U20" i="25" s="1"/>
  <c r="T21" i="25"/>
  <c r="T20" i="25" s="1"/>
  <c r="S21" i="25"/>
  <c r="R21" i="25"/>
  <c r="Q21" i="25"/>
  <c r="Q20" i="25" s="1"/>
  <c r="P21" i="25"/>
  <c r="P20" i="25" s="1"/>
  <c r="O21" i="25"/>
  <c r="N21" i="25"/>
  <c r="M21" i="25"/>
  <c r="M20" i="25" s="1"/>
  <c r="L21" i="25"/>
  <c r="L20" i="25" s="1"/>
  <c r="K21" i="25"/>
  <c r="J21" i="25"/>
  <c r="I21" i="25"/>
  <c r="I20" i="25" s="1"/>
  <c r="H21" i="25"/>
  <c r="H20" i="25" s="1"/>
  <c r="G21" i="25"/>
  <c r="F21" i="25"/>
  <c r="E21" i="25"/>
  <c r="E20" i="25" s="1"/>
  <c r="W20" i="25" s="1"/>
  <c r="V20" i="25"/>
  <c r="S20" i="25"/>
  <c r="R20" i="25"/>
  <c r="O20" i="25"/>
  <c r="N20" i="25"/>
  <c r="K20" i="25"/>
  <c r="J20" i="25"/>
  <c r="G20" i="25"/>
  <c r="F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8" i="25" s="1"/>
  <c r="W17" i="25"/>
  <c r="W16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W15" i="25" s="1"/>
  <c r="V14" i="25"/>
  <c r="U14" i="25"/>
  <c r="T14" i="25"/>
  <c r="T13" i="25" s="1"/>
  <c r="S14" i="25"/>
  <c r="S13" i="25" s="1"/>
  <c r="R14" i="25"/>
  <c r="Q14" i="25"/>
  <c r="P14" i="25"/>
  <c r="P13" i="25" s="1"/>
  <c r="O14" i="25"/>
  <c r="O13" i="25" s="1"/>
  <c r="N14" i="25"/>
  <c r="M14" i="25"/>
  <c r="L14" i="25"/>
  <c r="L13" i="25" s="1"/>
  <c r="K14" i="25"/>
  <c r="K13" i="25" s="1"/>
  <c r="J14" i="25"/>
  <c r="I14" i="25"/>
  <c r="H14" i="25"/>
  <c r="H13" i="25" s="1"/>
  <c r="G14" i="25"/>
  <c r="G13" i="25" s="1"/>
  <c r="F14" i="25"/>
  <c r="E14" i="25"/>
  <c r="V13" i="25"/>
  <c r="U13" i="25"/>
  <c r="R13" i="25"/>
  <c r="Q13" i="25"/>
  <c r="N13" i="25"/>
  <c r="M13" i="25"/>
  <c r="J13" i="25"/>
  <c r="I13" i="25"/>
  <c r="F13" i="25"/>
  <c r="E13" i="25"/>
  <c r="U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U11" i="25"/>
  <c r="S11" i="25"/>
  <c r="S10" i="25" s="1"/>
  <c r="S8" i="25" s="1"/>
  <c r="Q11" i="25"/>
  <c r="P11" i="25"/>
  <c r="P10" i="25" s="1"/>
  <c r="P8" i="25" s="1"/>
  <c r="O11" i="25"/>
  <c r="O10" i="25" s="1"/>
  <c r="O8" i="25" s="1"/>
  <c r="M11" i="25"/>
  <c r="L11" i="25"/>
  <c r="L10" i="25" s="1"/>
  <c r="L8" i="25" s="1"/>
  <c r="K11" i="25"/>
  <c r="K10" i="25" s="1"/>
  <c r="K8" i="25" s="1"/>
  <c r="K4" i="25" s="1"/>
  <c r="I11" i="25"/>
  <c r="H11" i="25"/>
  <c r="H10" i="25" s="1"/>
  <c r="G11" i="25"/>
  <c r="G10" i="25" s="1"/>
  <c r="G8" i="25" s="1"/>
  <c r="E11" i="25"/>
  <c r="U10" i="25"/>
  <c r="U8" i="25" s="1"/>
  <c r="T10" i="25"/>
  <c r="Q10" i="25"/>
  <c r="Q8" i="25" s="1"/>
  <c r="M10" i="25"/>
  <c r="M8" i="25" s="1"/>
  <c r="I10" i="25"/>
  <c r="I8" i="25" s="1"/>
  <c r="E10" i="25"/>
  <c r="W9" i="25"/>
  <c r="T8" i="25"/>
  <c r="H8" i="25"/>
  <c r="W7" i="25"/>
  <c r="W6" i="25"/>
  <c r="V5" i="25"/>
  <c r="U5" i="25"/>
  <c r="T5" i="25"/>
  <c r="T4" i="25" s="1"/>
  <c r="S5" i="25"/>
  <c r="R5" i="25"/>
  <c r="Q5" i="25"/>
  <c r="P5" i="25"/>
  <c r="O5" i="25"/>
  <c r="N5" i="25"/>
  <c r="M5" i="25"/>
  <c r="L5" i="25"/>
  <c r="K5" i="25"/>
  <c r="J5" i="25"/>
  <c r="I5" i="25"/>
  <c r="H5" i="25"/>
  <c r="H4" i="25" s="1"/>
  <c r="G5" i="25"/>
  <c r="F5" i="25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R96" i="31"/>
  <c r="P96" i="31"/>
  <c r="N96" i="31"/>
  <c r="M96" i="31"/>
  <c r="M80" i="31" s="1"/>
  <c r="M79" i="31" s="1"/>
  <c r="L96" i="31"/>
  <c r="L80" i="31" s="1"/>
  <c r="L79" i="31" s="1"/>
  <c r="J96" i="31"/>
  <c r="I96" i="3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O91" i="31"/>
  <c r="N91" i="31"/>
  <c r="M91" i="31"/>
  <c r="M89" i="31" s="1"/>
  <c r="L91" i="31"/>
  <c r="I91" i="31"/>
  <c r="H91" i="31"/>
  <c r="F91" i="31"/>
  <c r="E91" i="31"/>
  <c r="U90" i="31"/>
  <c r="T90" i="31"/>
  <c r="T89" i="31" s="1"/>
  <c r="S90" i="31"/>
  <c r="S89" i="31" s="1"/>
  <c r="R90" i="31"/>
  <c r="P90" i="31"/>
  <c r="O90" i="31"/>
  <c r="O89" i="31" s="1"/>
  <c r="O85" i="31" s="1"/>
  <c r="N90" i="31"/>
  <c r="N89" i="31" s="1"/>
  <c r="M90" i="31"/>
  <c r="L90" i="31"/>
  <c r="I90" i="31"/>
  <c r="H90" i="31"/>
  <c r="H89" i="31" s="1"/>
  <c r="F90" i="31"/>
  <c r="F89" i="31" s="1"/>
  <c r="E90" i="31"/>
  <c r="U89" i="31"/>
  <c r="R89" i="31"/>
  <c r="Q89" i="31"/>
  <c r="P89" i="31"/>
  <c r="L89" i="31"/>
  <c r="K89" i="31"/>
  <c r="J89" i="31"/>
  <c r="I89" i="31"/>
  <c r="G89" i="31"/>
  <c r="E89" i="31"/>
  <c r="V88" i="31"/>
  <c r="V87" i="31"/>
  <c r="U86" i="31"/>
  <c r="T86" i="31"/>
  <c r="T85" i="31" s="1"/>
  <c r="S86" i="31"/>
  <c r="R86" i="31"/>
  <c r="P86" i="31"/>
  <c r="P85" i="31" s="1"/>
  <c r="N86" i="31"/>
  <c r="M86" i="31"/>
  <c r="L86" i="31"/>
  <c r="L85" i="31" s="1"/>
  <c r="I86" i="31"/>
  <c r="H86" i="31"/>
  <c r="F86" i="31"/>
  <c r="F85" i="31" s="1"/>
  <c r="E86" i="31"/>
  <c r="Q85" i="31"/>
  <c r="N85" i="31"/>
  <c r="K85" i="31"/>
  <c r="J85" i="31"/>
  <c r="I85" i="31"/>
  <c r="G85" i="31"/>
  <c r="E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T82" i="31"/>
  <c r="T81" i="31" s="1"/>
  <c r="S82" i="31"/>
  <c r="S81" i="31" s="1"/>
  <c r="R82" i="31"/>
  <c r="Q82" i="31"/>
  <c r="P82" i="31"/>
  <c r="P81" i="31" s="1"/>
  <c r="O82" i="31"/>
  <c r="O81" i="31" s="1"/>
  <c r="N82" i="31"/>
  <c r="N81" i="31" s="1"/>
  <c r="M82" i="31"/>
  <c r="K82" i="31"/>
  <c r="K81" i="31" s="1"/>
  <c r="J82" i="31"/>
  <c r="I82" i="31"/>
  <c r="H82" i="31"/>
  <c r="F82" i="31"/>
  <c r="E82" i="31"/>
  <c r="U81" i="31"/>
  <c r="R81" i="31"/>
  <c r="Q81" i="31"/>
  <c r="M81" i="31"/>
  <c r="J81" i="31"/>
  <c r="I81" i="31"/>
  <c r="H81" i="31"/>
  <c r="F81" i="31"/>
  <c r="E81" i="31"/>
  <c r="T80" i="31"/>
  <c r="T79" i="31" s="1"/>
  <c r="S80" i="31"/>
  <c r="S79" i="31" s="1"/>
  <c r="R80" i="31"/>
  <c r="R79" i="31" s="1"/>
  <c r="Q80" i="31"/>
  <c r="O80" i="31"/>
  <c r="O79" i="31" s="1"/>
  <c r="N80" i="31"/>
  <c r="N79" i="31" s="1"/>
  <c r="I80" i="31"/>
  <c r="I79" i="31" s="1"/>
  <c r="H80" i="31"/>
  <c r="H79" i="31" s="1"/>
  <c r="E80" i="31"/>
  <c r="E79" i="31" s="1"/>
  <c r="Q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V77" i="31" s="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L76" i="31"/>
  <c r="L75" i="31" s="1"/>
  <c r="I76" i="31"/>
  <c r="I75" i="31" s="1"/>
  <c r="H76" i="31"/>
  <c r="H75" i="31" s="1"/>
  <c r="F76" i="31"/>
  <c r="E76" i="31"/>
  <c r="U75" i="31"/>
  <c r="R75" i="31"/>
  <c r="Q75" i="31"/>
  <c r="M75" i="31"/>
  <c r="K75" i="31"/>
  <c r="J75" i="31"/>
  <c r="G75" i="31"/>
  <c r="F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O73" i="31" s="1"/>
  <c r="N74" i="31"/>
  <c r="N73" i="31" s="1"/>
  <c r="N52" i="31" s="1"/>
  <c r="M74" i="31"/>
  <c r="M73" i="31" s="1"/>
  <c r="L74" i="31"/>
  <c r="L73" i="31" s="1"/>
  <c r="I74" i="31"/>
  <c r="I73" i="31" s="1"/>
  <c r="H74" i="31"/>
  <c r="H73" i="31" s="1"/>
  <c r="F74" i="31"/>
  <c r="E74" i="31"/>
  <c r="S73" i="31"/>
  <c r="R73" i="31"/>
  <c r="K73" i="31"/>
  <c r="J73" i="31"/>
  <c r="J52" i="31" s="1"/>
  <c r="G73" i="31"/>
  <c r="F73" i="31"/>
  <c r="U72" i="31"/>
  <c r="U71" i="31" s="1"/>
  <c r="T72" i="31"/>
  <c r="S72" i="31"/>
  <c r="R72" i="31"/>
  <c r="Q72" i="31"/>
  <c r="Q71" i="31" s="1"/>
  <c r="N72" i="31"/>
  <c r="M72" i="31"/>
  <c r="M71" i="31" s="1"/>
  <c r="L72" i="31"/>
  <c r="L71" i="31" s="1"/>
  <c r="I72" i="31"/>
  <c r="I71" i="31" s="1"/>
  <c r="H72" i="31"/>
  <c r="F72" i="31"/>
  <c r="E72" i="31"/>
  <c r="T71" i="31"/>
  <c r="S71" i="31"/>
  <c r="R71" i="31"/>
  <c r="O71" i="31"/>
  <c r="N71" i="31"/>
  <c r="K71" i="31"/>
  <c r="J71" i="31"/>
  <c r="H71" i="31"/>
  <c r="G71" i="31"/>
  <c r="F71" i="31"/>
  <c r="V70" i="31"/>
  <c r="V69" i="31"/>
  <c r="S68" i="31"/>
  <c r="F68" i="31"/>
  <c r="F53" i="31" s="1"/>
  <c r="E68" i="3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P54" i="31"/>
  <c r="N54" i="31"/>
  <c r="I54" i="31"/>
  <c r="U53" i="31"/>
  <c r="T53" i="31"/>
  <c r="S53" i="31"/>
  <c r="R53" i="31"/>
  <c r="P53" i="31"/>
  <c r="O53" i="31"/>
  <c r="N53" i="31"/>
  <c r="L53" i="31"/>
  <c r="K53" i="31"/>
  <c r="J53" i="31"/>
  <c r="H53" i="31"/>
  <c r="G53" i="31"/>
  <c r="E53" i="31"/>
  <c r="V51" i="31"/>
  <c r="V50" i="31"/>
  <c r="V49" i="31"/>
  <c r="Q48" i="31"/>
  <c r="L48" i="31"/>
  <c r="U47" i="31"/>
  <c r="T47" i="31"/>
  <c r="S47" i="31"/>
  <c r="R47" i="31"/>
  <c r="Q47" i="31"/>
  <c r="P47" i="31"/>
  <c r="O47" i="31"/>
  <c r="N47" i="31"/>
  <c r="M47" i="31"/>
  <c r="K47" i="31"/>
  <c r="K31" i="31" s="1"/>
  <c r="J47" i="31"/>
  <c r="I47" i="31"/>
  <c r="H47" i="31"/>
  <c r="G47" i="31"/>
  <c r="G31" i="31" s="1"/>
  <c r="F47" i="31"/>
  <c r="E47" i="31"/>
  <c r="Q46" i="31"/>
  <c r="M46" i="31"/>
  <c r="M45" i="31" s="1"/>
  <c r="L46" i="31"/>
  <c r="E46" i="31"/>
  <c r="U45" i="31"/>
  <c r="T45" i="31"/>
  <c r="S45" i="31"/>
  <c r="R45" i="31"/>
  <c r="Q45" i="31"/>
  <c r="P45" i="31"/>
  <c r="O45" i="31"/>
  <c r="N45" i="31"/>
  <c r="L45" i="31"/>
  <c r="K45" i="3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F31" i="31" s="1"/>
  <c r="E42" i="31"/>
  <c r="E41" i="31"/>
  <c r="E40" i="31" s="1"/>
  <c r="U40" i="31"/>
  <c r="U31" i="31" s="1"/>
  <c r="T40" i="31"/>
  <c r="S40" i="31"/>
  <c r="R40" i="31"/>
  <c r="P40" i="31"/>
  <c r="N40" i="31"/>
  <c r="M40" i="31"/>
  <c r="L40" i="31"/>
  <c r="I40" i="31"/>
  <c r="I31" i="31" s="1"/>
  <c r="H40" i="31"/>
  <c r="F40" i="31"/>
  <c r="V39" i="31"/>
  <c r="V38" i="31"/>
  <c r="V37" i="31"/>
  <c r="V36" i="31"/>
  <c r="V35" i="31"/>
  <c r="V34" i="31"/>
  <c r="V33" i="31"/>
  <c r="U32" i="31"/>
  <c r="T32" i="31"/>
  <c r="S32" i="31"/>
  <c r="S31" i="31" s="1"/>
  <c r="R32" i="31"/>
  <c r="P32" i="31"/>
  <c r="N32" i="31"/>
  <c r="M32" i="31"/>
  <c r="M31" i="31" s="1"/>
  <c r="L32" i="31"/>
  <c r="J32" i="31"/>
  <c r="I32" i="31"/>
  <c r="H32" i="31"/>
  <c r="H31" i="31" s="1"/>
  <c r="F32" i="31"/>
  <c r="E32" i="31"/>
  <c r="R31" i="31"/>
  <c r="Q31" i="31"/>
  <c r="O31" i="31"/>
  <c r="N31" i="31"/>
  <c r="J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T29" i="31"/>
  <c r="S29" i="31"/>
  <c r="R29" i="31"/>
  <c r="Q29" i="31"/>
  <c r="N29" i="31"/>
  <c r="M29" i="31"/>
  <c r="L29" i="31"/>
  <c r="K29" i="31"/>
  <c r="I29" i="31"/>
  <c r="H29" i="31"/>
  <c r="F29" i="31"/>
  <c r="U28" i="31"/>
  <c r="U27" i="31" s="1"/>
  <c r="T28" i="31"/>
  <c r="T27" i="31" s="1"/>
  <c r="S28" i="31"/>
  <c r="R28" i="31"/>
  <c r="Q28" i="31"/>
  <c r="Q27" i="31" s="1"/>
  <c r="P28" i="31"/>
  <c r="P27" i="31" s="1"/>
  <c r="O28" i="31"/>
  <c r="N28" i="31"/>
  <c r="M28" i="31"/>
  <c r="M27" i="31" s="1"/>
  <c r="K28" i="31"/>
  <c r="K27" i="31" s="1"/>
  <c r="J28" i="31"/>
  <c r="I28" i="31"/>
  <c r="I27" i="31" s="1"/>
  <c r="H28" i="31"/>
  <c r="H27" i="31" s="1"/>
  <c r="F28" i="31"/>
  <c r="E28" i="31"/>
  <c r="S27" i="31"/>
  <c r="R27" i="31"/>
  <c r="O27" i="31"/>
  <c r="N27" i="31"/>
  <c r="J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O25" i="31" s="1"/>
  <c r="N26" i="31"/>
  <c r="M26" i="31"/>
  <c r="M25" i="31" s="1"/>
  <c r="K26" i="31"/>
  <c r="J26" i="31"/>
  <c r="I26" i="31"/>
  <c r="I25" i="31" s="1"/>
  <c r="H26" i="31"/>
  <c r="H25" i="31" s="1"/>
  <c r="F26" i="31"/>
  <c r="E26" i="31"/>
  <c r="R25" i="31"/>
  <c r="N25" i="31"/>
  <c r="K25" i="31"/>
  <c r="J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S23" i="31"/>
  <c r="R23" i="31"/>
  <c r="R22" i="31" s="1"/>
  <c r="Q23" i="31"/>
  <c r="P23" i="31"/>
  <c r="O23" i="31"/>
  <c r="N23" i="31"/>
  <c r="N22" i="31" s="1"/>
  <c r="M23" i="31"/>
  <c r="K23" i="31"/>
  <c r="J23" i="31"/>
  <c r="I23" i="31"/>
  <c r="H23" i="31"/>
  <c r="H22" i="31" s="1"/>
  <c r="F23" i="31"/>
  <c r="E23" i="31"/>
  <c r="U22" i="31"/>
  <c r="T22" i="31"/>
  <c r="Q22" i="31"/>
  <c r="P22" i="31"/>
  <c r="M22" i="31"/>
  <c r="I22" i="31"/>
  <c r="U21" i="31"/>
  <c r="T21" i="31"/>
  <c r="S21" i="31"/>
  <c r="S20" i="31" s="1"/>
  <c r="R21" i="31"/>
  <c r="R20" i="31" s="1"/>
  <c r="Q21" i="31"/>
  <c r="Q20" i="31" s="1"/>
  <c r="P21" i="31"/>
  <c r="P20" i="31" s="1"/>
  <c r="O21" i="31"/>
  <c r="O20" i="31" s="1"/>
  <c r="N21" i="31"/>
  <c r="N20" i="31" s="1"/>
  <c r="M21" i="31"/>
  <c r="K21" i="31"/>
  <c r="K20" i="31" s="1"/>
  <c r="J21" i="31"/>
  <c r="J20" i="31" s="1"/>
  <c r="I21" i="31"/>
  <c r="I20" i="31" s="1"/>
  <c r="H21" i="31"/>
  <c r="H20" i="31" s="1"/>
  <c r="F21" i="31"/>
  <c r="E21" i="31"/>
  <c r="U20" i="31"/>
  <c r="T20" i="31"/>
  <c r="M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K15" i="31"/>
  <c r="J15" i="31"/>
  <c r="I15" i="31"/>
  <c r="H15" i="31"/>
  <c r="G15" i="31"/>
  <c r="F15" i="31"/>
  <c r="E15" i="31"/>
  <c r="U14" i="31"/>
  <c r="T14" i="31"/>
  <c r="T13" i="31" s="1"/>
  <c r="S14" i="31"/>
  <c r="R14" i="31"/>
  <c r="R13" i="31" s="1"/>
  <c r="Q14" i="31"/>
  <c r="Q13" i="31" s="1"/>
  <c r="P14" i="31"/>
  <c r="P13" i="31" s="1"/>
  <c r="O14" i="31"/>
  <c r="N14" i="31"/>
  <c r="M14" i="31"/>
  <c r="L14" i="31"/>
  <c r="K14" i="31"/>
  <c r="J14" i="31"/>
  <c r="J13" i="31" s="1"/>
  <c r="I14" i="31"/>
  <c r="I13" i="31" s="1"/>
  <c r="H14" i="31"/>
  <c r="H13" i="31" s="1"/>
  <c r="G14" i="31"/>
  <c r="F14" i="31"/>
  <c r="E14" i="31"/>
  <c r="U13" i="31"/>
  <c r="N13" i="31"/>
  <c r="M13" i="31"/>
  <c r="F13" i="31"/>
  <c r="E13" i="31"/>
  <c r="U12" i="31"/>
  <c r="T12" i="31"/>
  <c r="S12" i="31"/>
  <c r="R12" i="31"/>
  <c r="Q12" i="31"/>
  <c r="P12" i="31"/>
  <c r="N12" i="31"/>
  <c r="M12" i="31"/>
  <c r="L12" i="31"/>
  <c r="I12" i="31"/>
  <c r="H12" i="31"/>
  <c r="F12" i="31"/>
  <c r="E12" i="31"/>
  <c r="U11" i="31"/>
  <c r="U10" i="31" s="1"/>
  <c r="U8" i="31" s="1"/>
  <c r="T11" i="31"/>
  <c r="S11" i="31"/>
  <c r="R11" i="31"/>
  <c r="Q11" i="31"/>
  <c r="Q10" i="31" s="1"/>
  <c r="P11" i="31"/>
  <c r="P10" i="31" s="1"/>
  <c r="N11" i="31"/>
  <c r="N10" i="31" s="1"/>
  <c r="N8" i="31" s="1"/>
  <c r="M11" i="31"/>
  <c r="L11" i="31"/>
  <c r="I11" i="31"/>
  <c r="H11" i="31"/>
  <c r="H10" i="31" s="1"/>
  <c r="H8" i="31" s="1"/>
  <c r="H4" i="31" s="1"/>
  <c r="F11" i="31"/>
  <c r="E11" i="31"/>
  <c r="E10" i="31" s="1"/>
  <c r="T10" i="31"/>
  <c r="T8" i="31" s="1"/>
  <c r="S10" i="31"/>
  <c r="O10" i="31"/>
  <c r="O8" i="31" s="1"/>
  <c r="L10" i="31"/>
  <c r="L8" i="31" s="1"/>
  <c r="K10" i="31"/>
  <c r="K8" i="31" s="1"/>
  <c r="J10" i="31"/>
  <c r="G10" i="31"/>
  <c r="Q9" i="31"/>
  <c r="P9" i="31"/>
  <c r="M9" i="31"/>
  <c r="E9" i="31"/>
  <c r="S8" i="31"/>
  <c r="J8" i="31"/>
  <c r="G8" i="31"/>
  <c r="Q7" i="31"/>
  <c r="P7" i="31"/>
  <c r="M7" i="31"/>
  <c r="E7" i="31"/>
  <c r="Q6" i="31"/>
  <c r="P6" i="31"/>
  <c r="M6" i="31"/>
  <c r="E6" i="3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J109" i="21"/>
  <c r="L109" i="21" s="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72" i="21" s="1"/>
  <c r="J71" i="21" s="1"/>
  <c r="I96" i="21"/>
  <c r="I12" i="21" s="1"/>
  <c r="H96" i="21"/>
  <c r="G96" i="21"/>
  <c r="G80" i="21" s="1"/>
  <c r="G79" i="21" s="1"/>
  <c r="F96" i="21"/>
  <c r="F29" i="21" s="1"/>
  <c r="E96" i="21"/>
  <c r="E80" i="21" s="1"/>
  <c r="E79" i="21" s="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G91" i="21"/>
  <c r="F91" i="21"/>
  <c r="E91" i="21"/>
  <c r="K90" i="21"/>
  <c r="K89" i="21" s="1"/>
  <c r="K85" i="21" s="1"/>
  <c r="J90" i="21"/>
  <c r="J89" i="21" s="1"/>
  <c r="J85" i="21" s="1"/>
  <c r="I90" i="21"/>
  <c r="I89" i="21" s="1"/>
  <c r="H90" i="21"/>
  <c r="G90" i="21"/>
  <c r="G89" i="21" s="1"/>
  <c r="G85" i="21" s="1"/>
  <c r="F90" i="21"/>
  <c r="F89" i="21" s="1"/>
  <c r="F85" i="21" s="1"/>
  <c r="E90" i="21"/>
  <c r="L90" i="21" s="1"/>
  <c r="H89" i="21"/>
  <c r="H85" i="21" s="1"/>
  <c r="L88" i="21"/>
  <c r="L87" i="21"/>
  <c r="K86" i="21"/>
  <c r="J86" i="21"/>
  <c r="I86" i="21"/>
  <c r="I85" i="21" s="1"/>
  <c r="H86" i="21"/>
  <c r="G86" i="21"/>
  <c r="F86" i="21"/>
  <c r="E86" i="21"/>
  <c r="L86" i="21" s="1"/>
  <c r="L84" i="21"/>
  <c r="K83" i="21"/>
  <c r="J83" i="21"/>
  <c r="I83" i="21"/>
  <c r="H83" i="21"/>
  <c r="G83" i="21"/>
  <c r="F83" i="21"/>
  <c r="E83" i="21"/>
  <c r="K82" i="21"/>
  <c r="K81" i="21" s="1"/>
  <c r="J82" i="21"/>
  <c r="I82" i="21"/>
  <c r="G82" i="21"/>
  <c r="G81" i="21" s="1"/>
  <c r="F82" i="21"/>
  <c r="F81" i="21" s="1"/>
  <c r="E82" i="21"/>
  <c r="J81" i="21"/>
  <c r="I81" i="21"/>
  <c r="E81" i="21"/>
  <c r="J80" i="21"/>
  <c r="J79" i="21"/>
  <c r="L78" i="21"/>
  <c r="K77" i="21"/>
  <c r="J77" i="21"/>
  <c r="I77" i="21"/>
  <c r="H77" i="21"/>
  <c r="G77" i="21"/>
  <c r="F77" i="21"/>
  <c r="E77" i="21"/>
  <c r="K76" i="21"/>
  <c r="K75" i="21" s="1"/>
  <c r="J76" i="21"/>
  <c r="I76" i="21"/>
  <c r="I75" i="21" s="1"/>
  <c r="H76" i="21"/>
  <c r="H75" i="21" s="1"/>
  <c r="G76" i="21"/>
  <c r="G75" i="21" s="1"/>
  <c r="F76" i="21"/>
  <c r="E76" i="21"/>
  <c r="J75" i="21"/>
  <c r="F75" i="21"/>
  <c r="K74" i="21"/>
  <c r="K73" i="21" s="1"/>
  <c r="I74" i="21"/>
  <c r="I73" i="21" s="1"/>
  <c r="H74" i="21"/>
  <c r="G74" i="21"/>
  <c r="G73" i="21" s="1"/>
  <c r="F74" i="21"/>
  <c r="F73" i="21" s="1"/>
  <c r="E74" i="21"/>
  <c r="H73" i="21"/>
  <c r="K72" i="21"/>
  <c r="K71" i="21" s="1"/>
  <c r="K52" i="21" s="1"/>
  <c r="G72" i="21"/>
  <c r="G71" i="21" s="1"/>
  <c r="F72" i="21"/>
  <c r="F71" i="21" s="1"/>
  <c r="L70" i="21"/>
  <c r="L69" i="21"/>
  <c r="H68" i="21"/>
  <c r="H53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G53" i="21"/>
  <c r="F53" i="21"/>
  <c r="E53" i="21"/>
  <c r="L51" i="21"/>
  <c r="L50" i="21"/>
  <c r="L49" i="21"/>
  <c r="J48" i="21"/>
  <c r="J47" i="21" s="1"/>
  <c r="K47" i="21"/>
  <c r="I47" i="21"/>
  <c r="H47" i="21"/>
  <c r="G47" i="21"/>
  <c r="F47" i="21"/>
  <c r="E47" i="21"/>
  <c r="J46" i="21"/>
  <c r="J45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L40" i="21" s="1"/>
  <c r="G40" i="2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J31" i="21" s="1"/>
  <c r="I32" i="21"/>
  <c r="H32" i="21"/>
  <c r="G32" i="21"/>
  <c r="F32" i="21"/>
  <c r="F31" i="21" s="1"/>
  <c r="E32" i="21"/>
  <c r="G31" i="21"/>
  <c r="K30" i="21"/>
  <c r="J30" i="21"/>
  <c r="I30" i="21"/>
  <c r="G30" i="21"/>
  <c r="F30" i="21"/>
  <c r="E30" i="21"/>
  <c r="K29" i="21"/>
  <c r="H29" i="21"/>
  <c r="G29" i="21"/>
  <c r="K28" i="21"/>
  <c r="K27" i="21" s="1"/>
  <c r="J28" i="21"/>
  <c r="J27" i="21" s="1"/>
  <c r="I28" i="21"/>
  <c r="G28" i="21"/>
  <c r="F28" i="21"/>
  <c r="F27" i="21" s="1"/>
  <c r="E28" i="21"/>
  <c r="E27" i="21" s="1"/>
  <c r="I27" i="21"/>
  <c r="G27" i="21"/>
  <c r="K26" i="21"/>
  <c r="K25" i="21" s="1"/>
  <c r="J26" i="21"/>
  <c r="J25" i="21" s="1"/>
  <c r="I26" i="21"/>
  <c r="G26" i="21"/>
  <c r="F26" i="21"/>
  <c r="F25" i="21" s="1"/>
  <c r="E26" i="21"/>
  <c r="E25" i="21" s="1"/>
  <c r="I25" i="21"/>
  <c r="G25" i="21"/>
  <c r="K24" i="21"/>
  <c r="J24" i="21"/>
  <c r="I24" i="21"/>
  <c r="G24" i="21"/>
  <c r="F24" i="21"/>
  <c r="E24" i="21"/>
  <c r="K23" i="21"/>
  <c r="J23" i="21"/>
  <c r="I23" i="21"/>
  <c r="I22" i="21" s="1"/>
  <c r="G23" i="21"/>
  <c r="G22" i="21" s="1"/>
  <c r="F23" i="21"/>
  <c r="E23" i="21"/>
  <c r="K22" i="21"/>
  <c r="J22" i="21"/>
  <c r="F22" i="21"/>
  <c r="E22" i="21"/>
  <c r="K21" i="21"/>
  <c r="J21" i="21"/>
  <c r="I21" i="21"/>
  <c r="I20" i="21" s="1"/>
  <c r="G21" i="21"/>
  <c r="G20" i="21" s="1"/>
  <c r="F21" i="21"/>
  <c r="E21" i="21"/>
  <c r="K20" i="21"/>
  <c r="J20" i="21"/>
  <c r="F20" i="21"/>
  <c r="E20" i="21"/>
  <c r="L19" i="21"/>
  <c r="K18" i="21"/>
  <c r="J18" i="21"/>
  <c r="I18" i="21"/>
  <c r="H18" i="21"/>
  <c r="G18" i="21"/>
  <c r="F18" i="21"/>
  <c r="E18" i="21"/>
  <c r="L17" i="21"/>
  <c r="H16" i="21"/>
  <c r="H30" i="21" s="1"/>
  <c r="K15" i="21"/>
  <c r="J15" i="21"/>
  <c r="I15" i="21"/>
  <c r="H15" i="21"/>
  <c r="G15" i="21"/>
  <c r="F15" i="21"/>
  <c r="E15" i="21"/>
  <c r="K14" i="21"/>
  <c r="K13" i="21" s="1"/>
  <c r="J14" i="21"/>
  <c r="J13" i="21" s="1"/>
  <c r="I14" i="21"/>
  <c r="G14" i="21"/>
  <c r="G13" i="21" s="1"/>
  <c r="F14" i="21"/>
  <c r="E14" i="21"/>
  <c r="I13" i="21"/>
  <c r="E13" i="21"/>
  <c r="K12" i="21"/>
  <c r="H12" i="21"/>
  <c r="G12" i="21"/>
  <c r="K11" i="21"/>
  <c r="K10" i="21" s="1"/>
  <c r="K8" i="21" s="1"/>
  <c r="H11" i="21"/>
  <c r="H10" i="21" s="1"/>
  <c r="G11" i="21"/>
  <c r="G10" i="21" s="1"/>
  <c r="G8" i="21" s="1"/>
  <c r="G4" i="21" s="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N104" i="26"/>
  <c r="N101" i="26" s="1"/>
  <c r="M104" i="26"/>
  <c r="M101" i="26" s="1"/>
  <c r="L104" i="26"/>
  <c r="K104" i="26"/>
  <c r="S103" i="26"/>
  <c r="S102" i="26"/>
  <c r="R101" i="26"/>
  <c r="Q101" i="26"/>
  <c r="P101" i="26"/>
  <c r="O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P72" i="26" s="1"/>
  <c r="P71" i="26" s="1"/>
  <c r="O96" i="26"/>
  <c r="O72" i="26" s="1"/>
  <c r="O71" i="26" s="1"/>
  <c r="N96" i="26"/>
  <c r="M96" i="26"/>
  <c r="L96" i="26"/>
  <c r="L72" i="26" s="1"/>
  <c r="L71" i="26" s="1"/>
  <c r="K96" i="26"/>
  <c r="K72" i="26" s="1"/>
  <c r="K71" i="26" s="1"/>
  <c r="J96" i="26"/>
  <c r="I96" i="26"/>
  <c r="H96" i="26"/>
  <c r="H72" i="26" s="1"/>
  <c r="H71" i="26" s="1"/>
  <c r="G96" i="26"/>
  <c r="G72" i="26" s="1"/>
  <c r="S72" i="26" s="1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N85" i="26" s="1"/>
  <c r="M91" i="26"/>
  <c r="L91" i="26"/>
  <c r="K91" i="26"/>
  <c r="J91" i="26"/>
  <c r="I91" i="26"/>
  <c r="H91" i="26"/>
  <c r="G91" i="26"/>
  <c r="F91" i="26"/>
  <c r="S91" i="26" s="1"/>
  <c r="E91" i="26"/>
  <c r="R90" i="26"/>
  <c r="Q90" i="26"/>
  <c r="Q89" i="26" s="1"/>
  <c r="P90" i="26"/>
  <c r="P89" i="26" s="1"/>
  <c r="P85" i="26" s="1"/>
  <c r="O90" i="26"/>
  <c r="N90" i="26"/>
  <c r="M90" i="26"/>
  <c r="M89" i="26" s="1"/>
  <c r="L90" i="26"/>
  <c r="L89" i="26" s="1"/>
  <c r="K90" i="26"/>
  <c r="J90" i="26"/>
  <c r="I90" i="26"/>
  <c r="I89" i="26" s="1"/>
  <c r="H90" i="26"/>
  <c r="H89" i="26" s="1"/>
  <c r="H85" i="26" s="1"/>
  <c r="G90" i="26"/>
  <c r="F90" i="26"/>
  <c r="E90" i="26"/>
  <c r="R89" i="26"/>
  <c r="R85" i="26" s="1"/>
  <c r="J89" i="26"/>
  <c r="J85" i="26" s="1"/>
  <c r="S88" i="26"/>
  <c r="S87" i="26"/>
  <c r="R86" i="26"/>
  <c r="Q86" i="26"/>
  <c r="P86" i="26"/>
  <c r="O86" i="26"/>
  <c r="N86" i="26"/>
  <c r="M86" i="26"/>
  <c r="L86" i="26"/>
  <c r="L85" i="26" s="1"/>
  <c r="K86" i="26"/>
  <c r="J86" i="26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S83" i="26" s="1"/>
  <c r="R82" i="26"/>
  <c r="Q82" i="26"/>
  <c r="Q81" i="26" s="1"/>
  <c r="N82" i="26"/>
  <c r="M82" i="26"/>
  <c r="M81" i="26" s="1"/>
  <c r="H82" i="26"/>
  <c r="R81" i="26"/>
  <c r="N81" i="26"/>
  <c r="H81" i="26"/>
  <c r="R80" i="26"/>
  <c r="Q80" i="26"/>
  <c r="Q79" i="26" s="1"/>
  <c r="P80" i="26"/>
  <c r="O80" i="26"/>
  <c r="O79" i="26" s="1"/>
  <c r="N80" i="26"/>
  <c r="M80" i="26"/>
  <c r="M79" i="26" s="1"/>
  <c r="L80" i="26"/>
  <c r="L79" i="26" s="1"/>
  <c r="K80" i="26"/>
  <c r="K79" i="26" s="1"/>
  <c r="J80" i="26"/>
  <c r="I80" i="26"/>
  <c r="I79" i="26" s="1"/>
  <c r="H80" i="26"/>
  <c r="G80" i="26"/>
  <c r="G79" i="26" s="1"/>
  <c r="F80" i="26"/>
  <c r="E80" i="26"/>
  <c r="R79" i="26"/>
  <c r="P79" i="26"/>
  <c r="N79" i="26"/>
  <c r="J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Q76" i="26"/>
  <c r="Q75" i="26" s="1"/>
  <c r="P76" i="26"/>
  <c r="O76" i="26"/>
  <c r="O75" i="26" s="1"/>
  <c r="N76" i="26"/>
  <c r="M76" i="26"/>
  <c r="M75" i="26" s="1"/>
  <c r="L76" i="26"/>
  <c r="L75" i="26" s="1"/>
  <c r="K76" i="26"/>
  <c r="K75" i="26" s="1"/>
  <c r="J76" i="26"/>
  <c r="I76" i="26"/>
  <c r="I75" i="26" s="1"/>
  <c r="H76" i="26"/>
  <c r="G76" i="26"/>
  <c r="G75" i="26" s="1"/>
  <c r="F76" i="26"/>
  <c r="E76" i="26"/>
  <c r="E75" i="26" s="1"/>
  <c r="R75" i="26"/>
  <c r="P75" i="26"/>
  <c r="N75" i="26"/>
  <c r="J75" i="26"/>
  <c r="H75" i="26"/>
  <c r="F75" i="26"/>
  <c r="R74" i="26"/>
  <c r="Q74" i="26"/>
  <c r="Q73" i="26" s="1"/>
  <c r="P74" i="26"/>
  <c r="P73" i="26" s="1"/>
  <c r="O74" i="26"/>
  <c r="N74" i="26"/>
  <c r="M74" i="26"/>
  <c r="M73" i="26" s="1"/>
  <c r="L74" i="26"/>
  <c r="L73" i="26" s="1"/>
  <c r="K74" i="26"/>
  <c r="J74" i="26"/>
  <c r="I74" i="26"/>
  <c r="I73" i="26" s="1"/>
  <c r="H74" i="26"/>
  <c r="H73" i="26" s="1"/>
  <c r="G74" i="26"/>
  <c r="F74" i="26"/>
  <c r="E74" i="26"/>
  <c r="R73" i="26"/>
  <c r="O73" i="26"/>
  <c r="N73" i="26"/>
  <c r="K73" i="26"/>
  <c r="J73" i="26"/>
  <c r="G73" i="26"/>
  <c r="F73" i="26"/>
  <c r="R72" i="26"/>
  <c r="R71" i="26" s="1"/>
  <c r="Q72" i="26"/>
  <c r="N72" i="26"/>
  <c r="N71" i="26" s="1"/>
  <c r="M72" i="26"/>
  <c r="J72" i="26"/>
  <c r="I72" i="26"/>
  <c r="F72" i="26"/>
  <c r="F71" i="26" s="1"/>
  <c r="E72" i="26"/>
  <c r="Q71" i="26"/>
  <c r="M71" i="26"/>
  <c r="J71" i="26"/>
  <c r="I71" i="26"/>
  <c r="E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L53" i="26" s="1"/>
  <c r="K55" i="26"/>
  <c r="J55" i="26"/>
  <c r="I55" i="26"/>
  <c r="H55" i="26"/>
  <c r="G55" i="26"/>
  <c r="F55" i="26"/>
  <c r="E55" i="26"/>
  <c r="R54" i="26"/>
  <c r="R53" i="26" s="1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G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Q45" i="26" s="1"/>
  <c r="O46" i="26"/>
  <c r="O45" i="26" s="1"/>
  <c r="N46" i="26"/>
  <c r="M46" i="26"/>
  <c r="M45" i="26" s="1"/>
  <c r="L46" i="26"/>
  <c r="K46" i="26"/>
  <c r="K45" i="26" s="1"/>
  <c r="J46" i="26"/>
  <c r="I46" i="26"/>
  <c r="I45" i="26" s="1"/>
  <c r="H46" i="26"/>
  <c r="H45" i="26" s="1"/>
  <c r="G46" i="26"/>
  <c r="G45" i="26" s="1"/>
  <c r="F46" i="26"/>
  <c r="E46" i="26"/>
  <c r="R45" i="26"/>
  <c r="P45" i="26"/>
  <c r="N45" i="26"/>
  <c r="L45" i="26"/>
  <c r="J45" i="26"/>
  <c r="F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2" i="26" s="1"/>
  <c r="S41" i="26"/>
  <c r="R40" i="26"/>
  <c r="Q40" i="26"/>
  <c r="P40" i="26"/>
  <c r="P31" i="26" s="1"/>
  <c r="O40" i="26"/>
  <c r="N40" i="26"/>
  <c r="M40" i="26"/>
  <c r="L40" i="26"/>
  <c r="L31" i="26" s="1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R31" i="26" s="1"/>
  <c r="Q32" i="26"/>
  <c r="P32" i="26"/>
  <c r="O32" i="26"/>
  <c r="N32" i="26"/>
  <c r="M32" i="26"/>
  <c r="L32" i="26"/>
  <c r="K32" i="26"/>
  <c r="J32" i="26"/>
  <c r="J31" i="26" s="1"/>
  <c r="I32" i="26"/>
  <c r="H32" i="26"/>
  <c r="G32" i="26"/>
  <c r="F32" i="26"/>
  <c r="E32" i="26"/>
  <c r="S32" i="26" s="1"/>
  <c r="N31" i="26"/>
  <c r="F31" i="26"/>
  <c r="R30" i="26"/>
  <c r="Q30" i="26"/>
  <c r="N30" i="26"/>
  <c r="M30" i="26"/>
  <c r="H30" i="26"/>
  <c r="R29" i="26"/>
  <c r="Q29" i="26"/>
  <c r="P29" i="26"/>
  <c r="N29" i="26"/>
  <c r="M29" i="26"/>
  <c r="L29" i="26"/>
  <c r="J29" i="26"/>
  <c r="I29" i="26"/>
  <c r="H29" i="26"/>
  <c r="F29" i="26"/>
  <c r="E29" i="26"/>
  <c r="R28" i="26"/>
  <c r="R27" i="26" s="1"/>
  <c r="Q28" i="26"/>
  <c r="N28" i="26"/>
  <c r="M28" i="26"/>
  <c r="M27" i="26" s="1"/>
  <c r="H28" i="26"/>
  <c r="H27" i="26" s="1"/>
  <c r="Q27" i="26"/>
  <c r="N27" i="26"/>
  <c r="R26" i="26"/>
  <c r="Q26" i="26"/>
  <c r="Q25" i="26" s="1"/>
  <c r="N26" i="26"/>
  <c r="N25" i="26" s="1"/>
  <c r="M26" i="26"/>
  <c r="H26" i="26"/>
  <c r="R25" i="26"/>
  <c r="M25" i="26"/>
  <c r="H25" i="26"/>
  <c r="R24" i="26"/>
  <c r="Q24" i="26"/>
  <c r="N24" i="26"/>
  <c r="M24" i="26"/>
  <c r="M22" i="26" s="1"/>
  <c r="H24" i="26"/>
  <c r="R23" i="26"/>
  <c r="Q23" i="26"/>
  <c r="N23" i="26"/>
  <c r="N22" i="26" s="1"/>
  <c r="M23" i="26"/>
  <c r="H23" i="26"/>
  <c r="R22" i="26"/>
  <c r="Q22" i="26"/>
  <c r="H22" i="26"/>
  <c r="R21" i="26"/>
  <c r="R20" i="26" s="1"/>
  <c r="Q21" i="26"/>
  <c r="N21" i="26"/>
  <c r="M21" i="26"/>
  <c r="H21" i="26"/>
  <c r="H20" i="26" s="1"/>
  <c r="Q20" i="26"/>
  <c r="N20" i="26"/>
  <c r="M20" i="26"/>
  <c r="I19" i="26"/>
  <c r="H19" i="26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I18" i="26"/>
  <c r="H18" i="26"/>
  <c r="F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Q15" i="26"/>
  <c r="P15" i="26"/>
  <c r="P13" i="26" s="1"/>
  <c r="O15" i="26"/>
  <c r="N15" i="26"/>
  <c r="M15" i="26"/>
  <c r="L15" i="26"/>
  <c r="L13" i="26" s="1"/>
  <c r="J15" i="26"/>
  <c r="I15" i="26"/>
  <c r="H15" i="26"/>
  <c r="H13" i="26" s="1"/>
  <c r="G15" i="26"/>
  <c r="R14" i="26"/>
  <c r="Q14" i="26"/>
  <c r="Q13" i="26" s="1"/>
  <c r="P14" i="26"/>
  <c r="O14" i="26"/>
  <c r="N14" i="26"/>
  <c r="M14" i="26"/>
  <c r="M13" i="26" s="1"/>
  <c r="L14" i="26"/>
  <c r="J14" i="26"/>
  <c r="I14" i="26"/>
  <c r="I13" i="26" s="1"/>
  <c r="H14" i="26"/>
  <c r="G14" i="26"/>
  <c r="E14" i="26"/>
  <c r="R13" i="26"/>
  <c r="O13" i="26"/>
  <c r="N13" i="26"/>
  <c r="J13" i="26"/>
  <c r="G13" i="26"/>
  <c r="R12" i="26"/>
  <c r="Q12" i="26"/>
  <c r="P12" i="26"/>
  <c r="O12" i="26"/>
  <c r="N12" i="26"/>
  <c r="M12" i="26"/>
  <c r="L12" i="26"/>
  <c r="J12" i="26"/>
  <c r="I12" i="26"/>
  <c r="H12" i="26"/>
  <c r="F12" i="26"/>
  <c r="E12" i="26"/>
  <c r="R11" i="26"/>
  <c r="R10" i="26" s="1"/>
  <c r="Q11" i="26"/>
  <c r="Q10" i="26" s="1"/>
  <c r="P11" i="26"/>
  <c r="O11" i="26"/>
  <c r="N11" i="26"/>
  <c r="N10" i="26" s="1"/>
  <c r="M11" i="26"/>
  <c r="M10" i="26" s="1"/>
  <c r="L11" i="26"/>
  <c r="K11" i="26"/>
  <c r="J11" i="26"/>
  <c r="J10" i="26" s="1"/>
  <c r="I11" i="26"/>
  <c r="I10" i="26" s="1"/>
  <c r="H11" i="26"/>
  <c r="F11" i="26"/>
  <c r="F10" i="26" s="1"/>
  <c r="E11" i="26"/>
  <c r="P10" i="26"/>
  <c r="O10" i="26"/>
  <c r="L10" i="26"/>
  <c r="H10" i="26"/>
  <c r="R9" i="26"/>
  <c r="R8" i="26" s="1"/>
  <c r="Q9" i="26"/>
  <c r="P9" i="26"/>
  <c r="O9" i="26"/>
  <c r="N9" i="26"/>
  <c r="N8" i="26" s="1"/>
  <c r="M9" i="26"/>
  <c r="L9" i="26"/>
  <c r="K9" i="26"/>
  <c r="J9" i="26"/>
  <c r="J8" i="26" s="1"/>
  <c r="I9" i="26"/>
  <c r="H9" i="26"/>
  <c r="G9" i="26"/>
  <c r="F9" i="26"/>
  <c r="E9" i="26"/>
  <c r="P8" i="26"/>
  <c r="O8" i="26"/>
  <c r="L8" i="26"/>
  <c r="H8" i="26"/>
  <c r="R7" i="26"/>
  <c r="Q7" i="26"/>
  <c r="P7" i="26"/>
  <c r="O7" i="26"/>
  <c r="N7" i="26"/>
  <c r="M7" i="26"/>
  <c r="L7" i="26"/>
  <c r="K7" i="26"/>
  <c r="J7" i="26"/>
  <c r="J5" i="26" s="1"/>
  <c r="I7" i="26"/>
  <c r="I5" i="26" s="1"/>
  <c r="H7" i="26"/>
  <c r="G7" i="26"/>
  <c r="F7" i="26"/>
  <c r="F5" i="26" s="1"/>
  <c r="E7" i="26"/>
  <c r="E5" i="26" s="1"/>
  <c r="R6" i="26"/>
  <c r="Q6" i="26"/>
  <c r="P6" i="26"/>
  <c r="P5" i="26" s="1"/>
  <c r="O6" i="26"/>
  <c r="O5" i="26" s="1"/>
  <c r="N6" i="26"/>
  <c r="N5" i="26" s="1"/>
  <c r="M6" i="26"/>
  <c r="L6" i="26"/>
  <c r="L5" i="26" s="1"/>
  <c r="K6" i="26"/>
  <c r="J6" i="26"/>
  <c r="I6" i="26"/>
  <c r="H6" i="26"/>
  <c r="H5" i="26" s="1"/>
  <c r="G6" i="26"/>
  <c r="F6" i="26"/>
  <c r="E6" i="26"/>
  <c r="R5" i="26"/>
  <c r="R4" i="26" s="1"/>
  <c r="Q5" i="26"/>
  <c r="M5" i="26"/>
  <c r="K5" i="26"/>
  <c r="G5" i="26"/>
  <c r="R7" i="32"/>
  <c r="AA7" i="32"/>
  <c r="AB6" i="32"/>
  <c r="AA6" i="32"/>
  <c r="Z6" i="32"/>
  <c r="Y6" i="32"/>
  <c r="U6" i="32"/>
  <c r="R6" i="32"/>
  <c r="Q6" i="32"/>
  <c r="O6" i="32"/>
  <c r="N6" i="32"/>
  <c r="N7" i="32" s="1"/>
  <c r="M6" i="32"/>
  <c r="L6" i="32"/>
  <c r="H6" i="32"/>
  <c r="E6" i="32"/>
  <c r="E7" i="32" s="1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Z4" i="32"/>
  <c r="Z7" i="32" s="1"/>
  <c r="Y4" i="32"/>
  <c r="Y7" i="32" s="1"/>
  <c r="U4" i="32"/>
  <c r="U7" i="32" s="1"/>
  <c r="R4" i="32"/>
  <c r="Q4" i="32"/>
  <c r="Q7" i="32" s="1"/>
  <c r="N4" i="32"/>
  <c r="M4" i="32"/>
  <c r="M7" i="32" s="1"/>
  <c r="L4" i="32"/>
  <c r="L7" i="32" s="1"/>
  <c r="H4" i="32"/>
  <c r="H7" i="32" s="1"/>
  <c r="E4" i="32"/>
  <c r="D4" i="32"/>
  <c r="D7" i="32" s="1"/>
  <c r="O4" i="32"/>
  <c r="O7" i="32" s="1"/>
  <c r="V3" i="32"/>
  <c r="W3" i="32" s="1"/>
  <c r="S3" i="32"/>
  <c r="S4" i="32" s="1"/>
  <c r="I3" i="32"/>
  <c r="J3" i="32" s="1"/>
  <c r="F3" i="32"/>
  <c r="G3" i="32" s="1"/>
  <c r="I8" i="26" l="1"/>
  <c r="M8" i="26"/>
  <c r="Q8" i="26"/>
  <c r="Q4" i="26" s="1"/>
  <c r="Q31" i="26"/>
  <c r="H31" i="26"/>
  <c r="R52" i="26"/>
  <c r="N4" i="26"/>
  <c r="K4" i="21"/>
  <c r="M4" i="26"/>
  <c r="F8" i="26"/>
  <c r="S6" i="26"/>
  <c r="K14" i="26"/>
  <c r="F15" i="26"/>
  <c r="G29" i="26"/>
  <c r="S29" i="26" s="1"/>
  <c r="K29" i="26"/>
  <c r="O29" i="26"/>
  <c r="S47" i="26"/>
  <c r="H53" i="26"/>
  <c r="H52" i="26" s="1"/>
  <c r="H3" i="26" s="1"/>
  <c r="P53" i="26"/>
  <c r="F53" i="26"/>
  <c r="J53" i="26"/>
  <c r="N53" i="26"/>
  <c r="N52" i="26" s="1"/>
  <c r="N3" i="26" s="1"/>
  <c r="K53" i="26"/>
  <c r="O53" i="26"/>
  <c r="S70" i="26"/>
  <c r="S75" i="26"/>
  <c r="S80" i="26"/>
  <c r="S86" i="26"/>
  <c r="I85" i="26"/>
  <c r="M85" i="26"/>
  <c r="Q85" i="26"/>
  <c r="F89" i="26"/>
  <c r="F85" i="26" s="1"/>
  <c r="S93" i="26"/>
  <c r="S96" i="26"/>
  <c r="S104" i="26"/>
  <c r="H8" i="21"/>
  <c r="E11" i="21"/>
  <c r="I11" i="21"/>
  <c r="I10" i="21" s="1"/>
  <c r="I8" i="21" s="1"/>
  <c r="I4" i="21" s="1"/>
  <c r="F12" i="21"/>
  <c r="J12" i="21"/>
  <c r="H14" i="21"/>
  <c r="H13" i="21" s="1"/>
  <c r="L16" i="21"/>
  <c r="E29" i="21"/>
  <c r="I29" i="21"/>
  <c r="L45" i="21"/>
  <c r="L47" i="21"/>
  <c r="L48" i="21"/>
  <c r="L68" i="21"/>
  <c r="I72" i="21"/>
  <c r="I71" i="21" s="1"/>
  <c r="I52" i="21" s="1"/>
  <c r="L76" i="21"/>
  <c r="F80" i="21"/>
  <c r="F79" i="21" s="1"/>
  <c r="L101" i="21"/>
  <c r="Q8" i="31"/>
  <c r="I10" i="31"/>
  <c r="I8" i="31" s="1"/>
  <c r="I4" i="31" s="1"/>
  <c r="J22" i="31"/>
  <c r="O22" i="31"/>
  <c r="S22" i="31"/>
  <c r="S85" i="31"/>
  <c r="V96" i="31"/>
  <c r="E29" i="31"/>
  <c r="P29" i="31"/>
  <c r="P4" i="31" s="1"/>
  <c r="P3" i="31" s="1"/>
  <c r="P72" i="31"/>
  <c r="P71" i="31" s="1"/>
  <c r="P80" i="31"/>
  <c r="P79" i="31" s="1"/>
  <c r="U80" i="31"/>
  <c r="U79" i="31" s="1"/>
  <c r="U29" i="31"/>
  <c r="U4" i="31" s="1"/>
  <c r="U3" i="31" s="1"/>
  <c r="I4" i="25"/>
  <c r="I3" i="25" s="1"/>
  <c r="M4" i="25"/>
  <c r="M3" i="25" s="1"/>
  <c r="Q4" i="25"/>
  <c r="Q3" i="25" s="1"/>
  <c r="U4" i="25"/>
  <c r="U3" i="25" s="1"/>
  <c r="S4" i="25"/>
  <c r="S7" i="26"/>
  <c r="S9" i="26"/>
  <c r="G12" i="26"/>
  <c r="S12" i="26" s="1"/>
  <c r="K12" i="26"/>
  <c r="K10" i="26" s="1"/>
  <c r="K8" i="26" s="1"/>
  <c r="K15" i="26"/>
  <c r="S19" i="26"/>
  <c r="E31" i="26"/>
  <c r="G31" i="26"/>
  <c r="K31" i="26"/>
  <c r="O31" i="26"/>
  <c r="G89" i="26"/>
  <c r="K89" i="26"/>
  <c r="O89" i="26"/>
  <c r="F11" i="21"/>
  <c r="J11" i="21"/>
  <c r="J10" i="21" s="1"/>
  <c r="J8" i="21" s="1"/>
  <c r="J4" i="21" s="1"/>
  <c r="L15" i="21"/>
  <c r="L18" i="21"/>
  <c r="J29" i="21"/>
  <c r="L32" i="21"/>
  <c r="E72" i="21"/>
  <c r="E71" i="21" s="1"/>
  <c r="E75" i="21"/>
  <c r="L75" i="21" s="1"/>
  <c r="I80" i="21"/>
  <c r="I79" i="21" s="1"/>
  <c r="L91" i="21"/>
  <c r="L93" i="21"/>
  <c r="L96" i="21"/>
  <c r="Q4" i="31"/>
  <c r="P8" i="31"/>
  <c r="V11" i="31"/>
  <c r="M10" i="31"/>
  <c r="M8" i="31" s="1"/>
  <c r="R10" i="31"/>
  <c r="R8" i="31" s="1"/>
  <c r="V12" i="31"/>
  <c r="G13" i="31"/>
  <c r="K13" i="31"/>
  <c r="O13" i="31"/>
  <c r="O4" i="31" s="1"/>
  <c r="S13" i="31"/>
  <c r="V18" i="31"/>
  <c r="K22" i="31"/>
  <c r="I53" i="31"/>
  <c r="V54" i="31"/>
  <c r="Q52" i="31"/>
  <c r="R85" i="31"/>
  <c r="R52" i="31" s="1"/>
  <c r="O4" i="25"/>
  <c r="W22" i="25"/>
  <c r="Q52" i="25"/>
  <c r="S77" i="26"/>
  <c r="L14" i="21"/>
  <c r="L53" i="21"/>
  <c r="L21" i="31"/>
  <c r="L20" i="31" s="1"/>
  <c r="V72" i="31"/>
  <c r="M85" i="31"/>
  <c r="H4" i="26"/>
  <c r="E8" i="26"/>
  <c r="S8" i="26" s="1"/>
  <c r="E10" i="26"/>
  <c r="G11" i="26"/>
  <c r="G10" i="26" s="1"/>
  <c r="G8" i="26" s="1"/>
  <c r="F14" i="26"/>
  <c r="F13" i="26" s="1"/>
  <c r="S18" i="26"/>
  <c r="S40" i="26"/>
  <c r="S46" i="26"/>
  <c r="I31" i="26"/>
  <c r="S31" i="26" s="1"/>
  <c r="M31" i="26"/>
  <c r="S74" i="26"/>
  <c r="S90" i="26"/>
  <c r="E12" i="21"/>
  <c r="F13" i="21"/>
  <c r="L13" i="21" s="1"/>
  <c r="L42" i="21"/>
  <c r="I31" i="21"/>
  <c r="E73" i="21"/>
  <c r="L73" i="21" s="1"/>
  <c r="J74" i="21"/>
  <c r="J73" i="21" s="1"/>
  <c r="L77" i="21"/>
  <c r="L83" i="21"/>
  <c r="E85" i="21"/>
  <c r="L85" i="21" s="1"/>
  <c r="E89" i="21"/>
  <c r="L89" i="21" s="1"/>
  <c r="J4" i="31"/>
  <c r="J3" i="31" s="1"/>
  <c r="N4" i="31"/>
  <c r="N3" i="31" s="1"/>
  <c r="T4" i="31"/>
  <c r="V14" i="31"/>
  <c r="L15" i="31"/>
  <c r="V15" i="31" s="1"/>
  <c r="V16" i="31"/>
  <c r="F52" i="31"/>
  <c r="L4" i="25"/>
  <c r="P4" i="25"/>
  <c r="G4" i="25"/>
  <c r="V29" i="31"/>
  <c r="V32" i="31"/>
  <c r="P31" i="31"/>
  <c r="V41" i="31"/>
  <c r="V46" i="31"/>
  <c r="V48" i="31"/>
  <c r="V53" i="31"/>
  <c r="V74" i="31"/>
  <c r="T52" i="31"/>
  <c r="V76" i="31"/>
  <c r="U85" i="31"/>
  <c r="V93" i="31"/>
  <c r="W11" i="25"/>
  <c r="V11" i="25"/>
  <c r="V10" i="25" s="1"/>
  <c r="V8" i="25" s="1"/>
  <c r="V4" i="25" s="1"/>
  <c r="W14" i="25"/>
  <c r="F29" i="25"/>
  <c r="J29" i="25"/>
  <c r="J4" i="25" s="1"/>
  <c r="N29" i="25"/>
  <c r="N4" i="25" s="1"/>
  <c r="R29" i="25"/>
  <c r="R4" i="25" s="1"/>
  <c r="V29" i="25"/>
  <c r="W40" i="25"/>
  <c r="W75" i="25"/>
  <c r="F80" i="25"/>
  <c r="F79" i="25" s="1"/>
  <c r="J80" i="25"/>
  <c r="J79" i="25" s="1"/>
  <c r="N80" i="25"/>
  <c r="N79" i="25" s="1"/>
  <c r="R80" i="25"/>
  <c r="R79" i="25" s="1"/>
  <c r="V80" i="25"/>
  <c r="V79" i="25" s="1"/>
  <c r="W82" i="25"/>
  <c r="T4" i="20"/>
  <c r="S8" i="20"/>
  <c r="S13" i="20"/>
  <c r="F31" i="20"/>
  <c r="I4" i="22"/>
  <c r="J27" i="22"/>
  <c r="F4" i="24"/>
  <c r="F3" i="24" s="1"/>
  <c r="J52" i="24"/>
  <c r="V42" i="31"/>
  <c r="V68" i="31"/>
  <c r="V83" i="31"/>
  <c r="V86" i="31"/>
  <c r="V90" i="31"/>
  <c r="V91" i="31"/>
  <c r="F11" i="25"/>
  <c r="F10" i="25" s="1"/>
  <c r="F8" i="25" s="1"/>
  <c r="F4" i="25" s="1"/>
  <c r="W12" i="25"/>
  <c r="W24" i="25"/>
  <c r="W26" i="25"/>
  <c r="W28" i="25"/>
  <c r="W30" i="25"/>
  <c r="W32" i="25"/>
  <c r="W42" i="25"/>
  <c r="W53" i="25"/>
  <c r="W72" i="25"/>
  <c r="W83" i="25"/>
  <c r="O85" i="25"/>
  <c r="K31" i="20"/>
  <c r="W10" i="25"/>
  <c r="W13" i="25"/>
  <c r="J3" i="24"/>
  <c r="T31" i="31"/>
  <c r="V45" i="31"/>
  <c r="K52" i="31"/>
  <c r="V101" i="31"/>
  <c r="W5" i="25"/>
  <c r="E8" i="25"/>
  <c r="W8" i="25" s="1"/>
  <c r="W21" i="25"/>
  <c r="W23" i="25"/>
  <c r="W25" i="25"/>
  <c r="W27" i="25"/>
  <c r="E31" i="25"/>
  <c r="W31" i="25" s="1"/>
  <c r="W45" i="25"/>
  <c r="G52" i="25"/>
  <c r="G3" i="25" s="1"/>
  <c r="K52" i="25"/>
  <c r="K3" i="25" s="1"/>
  <c r="O52" i="25"/>
  <c r="O3" i="25" s="1"/>
  <c r="S52" i="25"/>
  <c r="S3" i="25" s="1"/>
  <c r="W76" i="25"/>
  <c r="W80" i="25"/>
  <c r="V45" i="20"/>
  <c r="J31" i="22"/>
  <c r="W90" i="25"/>
  <c r="W91" i="25"/>
  <c r="E14" i="20"/>
  <c r="I14" i="20"/>
  <c r="I13" i="20" s="1"/>
  <c r="M14" i="20"/>
  <c r="M13" i="20" s="1"/>
  <c r="I31" i="20"/>
  <c r="M31" i="20"/>
  <c r="Q31" i="20"/>
  <c r="V54" i="20"/>
  <c r="V76" i="20"/>
  <c r="F80" i="20"/>
  <c r="J80" i="20"/>
  <c r="J79" i="20" s="1"/>
  <c r="N80" i="20"/>
  <c r="N79" i="20" s="1"/>
  <c r="R80" i="20"/>
  <c r="R79" i="20" s="1"/>
  <c r="R52" i="20" s="1"/>
  <c r="J11" i="22"/>
  <c r="J15" i="22"/>
  <c r="J47" i="22"/>
  <c r="H52" i="22"/>
  <c r="H3" i="22" s="1"/>
  <c r="J74" i="22"/>
  <c r="J83" i="22"/>
  <c r="G85" i="22"/>
  <c r="G52" i="22" s="1"/>
  <c r="G3" i="22" s="1"/>
  <c r="M47" i="24"/>
  <c r="M55" i="24"/>
  <c r="M72" i="24"/>
  <c r="M76" i="24"/>
  <c r="M77" i="24"/>
  <c r="M90" i="24"/>
  <c r="M91" i="24"/>
  <c r="E10" i="20"/>
  <c r="V11" i="20"/>
  <c r="J14" i="20"/>
  <c r="J13" i="20" s="1"/>
  <c r="N14" i="20"/>
  <c r="N13" i="20" s="1"/>
  <c r="E15" i="20"/>
  <c r="V18" i="20"/>
  <c r="V42" i="20"/>
  <c r="V46" i="20"/>
  <c r="V63" i="20"/>
  <c r="V68" i="20"/>
  <c r="V86" i="20"/>
  <c r="N85" i="20"/>
  <c r="V91" i="20"/>
  <c r="V96" i="20"/>
  <c r="V101" i="20"/>
  <c r="J12" i="22"/>
  <c r="J23" i="22"/>
  <c r="J24" i="22"/>
  <c r="J28" i="22"/>
  <c r="J32" i="22"/>
  <c r="J40" i="22"/>
  <c r="J72" i="22"/>
  <c r="I52" i="22"/>
  <c r="J77" i="22"/>
  <c r="F80" i="22"/>
  <c r="F79" i="22" s="1"/>
  <c r="F52" i="22" s="1"/>
  <c r="F3" i="22" s="1"/>
  <c r="J91" i="22"/>
  <c r="J96" i="22"/>
  <c r="M8" i="24"/>
  <c r="M18" i="24"/>
  <c r="M28" i="24"/>
  <c r="I4" i="24"/>
  <c r="M29" i="24"/>
  <c r="M30" i="24"/>
  <c r="M45" i="24"/>
  <c r="M79" i="24"/>
  <c r="M82" i="24"/>
  <c r="M83" i="24"/>
  <c r="M93" i="24"/>
  <c r="V72" i="20"/>
  <c r="G85" i="20"/>
  <c r="O85" i="20"/>
  <c r="J13" i="22"/>
  <c r="J20" i="22"/>
  <c r="J25" i="22"/>
  <c r="J29" i="22"/>
  <c r="M71" i="24"/>
  <c r="M75" i="24"/>
  <c r="W74" i="25"/>
  <c r="W77" i="25"/>
  <c r="W86" i="25"/>
  <c r="W93" i="25"/>
  <c r="W101" i="25"/>
  <c r="V6" i="20"/>
  <c r="V7" i="20"/>
  <c r="G10" i="20"/>
  <c r="G8" i="20" s="1"/>
  <c r="L14" i="20"/>
  <c r="L13" i="20" s="1"/>
  <c r="G15" i="20"/>
  <c r="G13" i="20" s="1"/>
  <c r="S15" i="20"/>
  <c r="V32" i="20"/>
  <c r="V40" i="20"/>
  <c r="M53" i="20"/>
  <c r="M52" i="20" s="1"/>
  <c r="V74" i="20"/>
  <c r="V83" i="20"/>
  <c r="V90" i="20"/>
  <c r="I89" i="20"/>
  <c r="I85" i="20" s="1"/>
  <c r="I52" i="20" s="1"/>
  <c r="M89" i="20"/>
  <c r="M85" i="20" s="1"/>
  <c r="Q89" i="20"/>
  <c r="Q85" i="20" s="1"/>
  <c r="U89" i="20"/>
  <c r="U85" i="20" s="1"/>
  <c r="V93" i="20"/>
  <c r="E10" i="22"/>
  <c r="J14" i="22"/>
  <c r="J18" i="22"/>
  <c r="J21" i="22"/>
  <c r="J26" i="22"/>
  <c r="J30" i="22"/>
  <c r="J42" i="22"/>
  <c r="J76" i="22"/>
  <c r="F85" i="22"/>
  <c r="J90" i="22"/>
  <c r="I89" i="22"/>
  <c r="I85" i="22" s="1"/>
  <c r="E5" i="24"/>
  <c r="M5" i="24" s="1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R3" i="26"/>
  <c r="S65" i="26"/>
  <c r="V6" i="31"/>
  <c r="P5" i="31"/>
  <c r="I53" i="26"/>
  <c r="M53" i="26"/>
  <c r="Q53" i="26"/>
  <c r="Q52" i="26" s="1"/>
  <c r="Q3" i="26" s="1"/>
  <c r="V9" i="31"/>
  <c r="S67" i="26"/>
  <c r="S68" i="26"/>
  <c r="V7" i="31"/>
  <c r="S69" i="26"/>
  <c r="S54" i="26"/>
  <c r="S56" i="26"/>
  <c r="S58" i="26"/>
  <c r="S60" i="26"/>
  <c r="S62" i="26"/>
  <c r="S64" i="26"/>
  <c r="S66" i="26"/>
  <c r="M52" i="26"/>
  <c r="M3" i="26" s="1"/>
  <c r="E53" i="26"/>
  <c r="S55" i="26"/>
  <c r="S57" i="26"/>
  <c r="S59" i="26"/>
  <c r="S61" i="26"/>
  <c r="S63" i="26"/>
  <c r="K52" i="24"/>
  <c r="K3" i="24" s="1"/>
  <c r="I85" i="24"/>
  <c r="I52" i="24" s="1"/>
  <c r="I3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81" i="22"/>
  <c r="J53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E81" i="20"/>
  <c r="J52" i="20"/>
  <c r="Q52" i="20"/>
  <c r="U52" i="20"/>
  <c r="V10" i="20"/>
  <c r="H52" i="20"/>
  <c r="H3" i="20" s="1"/>
  <c r="P52" i="20"/>
  <c r="P3" i="20" s="1"/>
  <c r="T52" i="20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N52" i="25"/>
  <c r="R52" i="25"/>
  <c r="R3" i="25" s="1"/>
  <c r="V52" i="25"/>
  <c r="V3" i="25" s="1"/>
  <c r="T52" i="25"/>
  <c r="T3" i="25" s="1"/>
  <c r="H85" i="25"/>
  <c r="W85" i="25" s="1"/>
  <c r="L85" i="25"/>
  <c r="L52" i="25" s="1"/>
  <c r="L3" i="25" s="1"/>
  <c r="P85" i="25"/>
  <c r="P52" i="25" s="1"/>
  <c r="P3" i="25" s="1"/>
  <c r="W89" i="25"/>
  <c r="F73" i="25"/>
  <c r="W73" i="25" s="1"/>
  <c r="F81" i="25"/>
  <c r="W81" i="25" s="1"/>
  <c r="E31" i="31"/>
  <c r="V40" i="31"/>
  <c r="V5" i="31"/>
  <c r="M4" i="31"/>
  <c r="R4" i="31"/>
  <c r="M52" i="31"/>
  <c r="V75" i="31"/>
  <c r="O52" i="31"/>
  <c r="O3" i="31" s="1"/>
  <c r="S52" i="31"/>
  <c r="H85" i="31"/>
  <c r="V85" i="31" s="1"/>
  <c r="V89" i="31"/>
  <c r="V79" i="31"/>
  <c r="H52" i="31"/>
  <c r="H3" i="31" s="1"/>
  <c r="U52" i="31"/>
  <c r="V80" i="31"/>
  <c r="E8" i="31"/>
  <c r="P52" i="31"/>
  <c r="I52" i="31"/>
  <c r="F10" i="31"/>
  <c r="F8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L82" i="21"/>
  <c r="G3" i="21"/>
  <c r="K3" i="21"/>
  <c r="L30" i="21"/>
  <c r="J52" i="21"/>
  <c r="J3" i="21" s="1"/>
  <c r="L81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E81" i="26"/>
  <c r="S5" i="26"/>
  <c r="G85" i="26"/>
  <c r="K85" i="26"/>
  <c r="O85" i="26"/>
  <c r="S45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L22" i="26" s="1"/>
  <c r="L4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G22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T6" i="32"/>
  <c r="J4" i="32"/>
  <c r="W4" i="32"/>
  <c r="G6" i="32"/>
  <c r="S6" i="32"/>
  <c r="J6" i="32"/>
  <c r="R3" i="31" l="1"/>
  <c r="N3" i="25"/>
  <c r="T3" i="31"/>
  <c r="E52" i="21"/>
  <c r="O52" i="26"/>
  <c r="E85" i="26"/>
  <c r="H52" i="21"/>
  <c r="G4" i="31"/>
  <c r="G3" i="31" s="1"/>
  <c r="V81" i="31"/>
  <c r="V26" i="31"/>
  <c r="J3" i="25"/>
  <c r="O4" i="20"/>
  <c r="V47" i="20"/>
  <c r="V15" i="20"/>
  <c r="W29" i="25"/>
  <c r="I3" i="21"/>
  <c r="S14" i="26"/>
  <c r="S4" i="31"/>
  <c r="S3" i="31" s="1"/>
  <c r="E10" i="21"/>
  <c r="G4" i="26"/>
  <c r="G3" i="26" s="1"/>
  <c r="F4" i="31"/>
  <c r="F3" i="31" s="1"/>
  <c r="F52" i="25"/>
  <c r="F3" i="25" s="1"/>
  <c r="K4" i="20"/>
  <c r="K3" i="20" s="1"/>
  <c r="U4" i="20"/>
  <c r="U3" i="20" s="1"/>
  <c r="V79" i="20"/>
  <c r="F52" i="20"/>
  <c r="T3" i="20"/>
  <c r="J79" i="22"/>
  <c r="I3" i="22"/>
  <c r="W79" i="25"/>
  <c r="L13" i="31"/>
  <c r="V13" i="31" s="1"/>
  <c r="K13" i="26"/>
  <c r="J7" i="32"/>
  <c r="V25" i="31"/>
  <c r="S30" i="26"/>
  <c r="W7" i="32"/>
  <c r="G7" i="32"/>
  <c r="I7" i="32"/>
  <c r="H22" i="21"/>
  <c r="L22" i="21" s="1"/>
  <c r="L80" i="21"/>
  <c r="G4" i="20"/>
  <c r="G3" i="20" s="1"/>
  <c r="O52" i="20"/>
  <c r="V53" i="20"/>
  <c r="J80" i="22"/>
  <c r="J10" i="22"/>
  <c r="E8" i="22"/>
  <c r="V80" i="20"/>
  <c r="V14" i="20"/>
  <c r="E13" i="20"/>
  <c r="V13" i="20" s="1"/>
  <c r="S10" i="26"/>
  <c r="L74" i="21"/>
  <c r="K4" i="31"/>
  <c r="K3" i="31" s="1"/>
  <c r="Q3" i="31"/>
  <c r="L11" i="21"/>
  <c r="F10" i="21"/>
  <c r="F8" i="21" s="1"/>
  <c r="F4" i="21" s="1"/>
  <c r="F3" i="21" s="1"/>
  <c r="S11" i="26"/>
  <c r="E4" i="25"/>
  <c r="L29" i="21"/>
  <c r="L12" i="21"/>
  <c r="S53" i="26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V8" i="20"/>
  <c r="J22" i="20"/>
  <c r="J4" i="20" s="1"/>
  <c r="J3" i="20" s="1"/>
  <c r="I22" i="20"/>
  <c r="I4" i="20" s="1"/>
  <c r="I3" i="20" s="1"/>
  <c r="N22" i="20"/>
  <c r="N4" i="20"/>
  <c r="N3" i="20" s="1"/>
  <c r="V82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J8" i="22" l="1"/>
  <c r="E4" i="22"/>
  <c r="J4" i="22" s="1"/>
  <c r="O3" i="20"/>
  <c r="W4" i="25"/>
  <c r="E3" i="25"/>
  <c r="W3" i="25" s="1"/>
  <c r="L10" i="21"/>
  <c r="E8" i="21"/>
  <c r="H4" i="21"/>
  <c r="H3" i="21" s="1"/>
  <c r="X7" i="32"/>
  <c r="S52" i="26"/>
  <c r="E52" i="20"/>
  <c r="V52" i="20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AD7" i="32" l="1"/>
  <c r="E4" i="21"/>
  <c r="L8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P6" i="32"/>
  <c r="P7" i="32" s="1"/>
  <c r="L4" i="21" l="1"/>
  <c r="E3" i="21"/>
  <c r="L3" i="21" s="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G119" i="17" s="1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71" i="17" s="1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52" i="17" s="1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G16" i="17" s="1"/>
  <c r="D8" i="17"/>
  <c r="G7" i="17"/>
  <c r="G6" i="17"/>
  <c r="G5" i="17"/>
  <c r="G8" i="17" s="1"/>
  <c r="G4" i="17"/>
  <c r="G3" i="17"/>
  <c r="G34" i="17" l="1"/>
  <c r="G84" i="17"/>
  <c r="D120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s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<sst xmlns="http://schemas.openxmlformats.org/spreadsheetml/2006/main" count="4851" uniqueCount="866">
  <si>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</si>
  <si>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</si>
  <si>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</si>
  <si>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</si>
  <si>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</si>
  <si>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</si>
  <si>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</si>
  <si>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</si>
  <si>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</si>
  <si>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</si>
  <si>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</si>
  <si>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</si>
  <si>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</si>
  <si>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</si>
  <si>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</si>
  <si>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</si>
  <si>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</si>
  <si>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</si>
  <si>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</si>
  <si>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</si>
  <si>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</si>
  <si>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</si>
  <si>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</si>
  <si>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</si>
  <si>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</si>
  <si>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</si>
  <si>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</si>
  <si>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</si>
  <si>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</si>
  <si>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</si>
  <si>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</si>
  <si>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</si>
  <si>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</si>
  <si>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</si>
  <si>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</si>
  <si>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</si>
  <si>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</si>
  <si>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</si>
  <si>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</si>
  <si>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</si>
  <si>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</si>
  <si>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</si>
  <si>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</si>
  <si>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</si>
  <si>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</si>
  <si>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</si>
  <si>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</si>
  <si>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</si>
  <si>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</si>
  <si>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</si>
  <si>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</si>
  <si>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</si>
  <si>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</si>
  <si>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</si>
  <si>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</si>
  <si>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</si>
  <si>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</si>
  <si>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</si>
  <si>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</si>
  <si>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</si>
  <si>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</si>
  <si>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</si>
  <si>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</si>
  <si>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</si>
  <si>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</si>
  <si>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</si>
  <si>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</si>
  <si>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</si>
  <si>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</si>
  <si>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</si>
  <si>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</si>
  <si>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</si>
  <si>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</si>
  <si>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</si>
  <si>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</si>
  <si>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</si>
  <si>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</si>
  <si>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</si>
  <si>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</si>
  <si>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</si>
  <si>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</si>
  <si>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</si>
  <si>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</si>
  <si>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</si>
  <si>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</si>
  <si>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</si>
  <si>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</si>
  <si>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</si>
  <si>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</si>
  <si>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</si>
  <si>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</si>
  <si>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</si>
  <si>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</si>
  <si>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</si>
  <si>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</si>
  <si>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</si>
  <si>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</si>
  <si>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</si>
  <si>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</si>
  <si>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</si>
  <si>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</si>
  <si>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</si>
  <si>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</si>
  <si>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</si>
  <si>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</si>
  <si>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</si>
  <si>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</si>
  <si>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</si>
  <si>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</si>
  <si>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</si>
  <si>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</si>
  <si>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</si>
  <si>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</si>
  <si>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</si>
  <si>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</si>
  <si>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</si>
  <si>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</si>
  <si>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</si>
  <si>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</si>
  <si>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</si>
  <si>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</si>
  <si>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</si>
  <si>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</si>
  <si>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</si>
  <si>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</si>
  <si>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</si>
  <si>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</si>
  <si>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</si>
  <si>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</si>
  <si>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单位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</si>
  <si>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</si>
  <si>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</si>
  <si>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</si>
  <si>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</si>
  <si>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</si>
  <si>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</si>
  <si>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</si>
  <si>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</si>
  <si>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</si>
  <si>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</si>
  <si>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</si>
  <si>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</si>
  <si>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</si>
  <si>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</si>
  <si>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</si>
  <si>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</si>
  <si>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</si>
  <si>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</si>
  <si>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</si>
  <si>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</si>
  <si>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</si>
  <si>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</si>
  <si>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</si>
  <si>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</si>
  <si>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</si>
  <si>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</si>
  <si>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</si>
  <si>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</si>
  <si>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</si>
  <si>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</si>
  <si>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</si>
  <si>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</si>
  <si>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</si>
  <si>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</si>
  <si>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</si>
  <si>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</si>
  <si>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</si>
  <si>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</si>
  <si>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</si>
  <si>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</si>
  <si>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</si>
  <si>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</si>
  <si>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</si>
  <si>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</si>
  <si>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</si>
  <si>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</si>
  <si>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</si>
  <si>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</si>
  <si>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</si>
  <si>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</si>
  <si>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</si>
  <si>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</si>
  <si>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</si>
  <si>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</si>
  <si>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</si>
  <si>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</si>
  <si>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</si>
  <si>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</si>
  <si>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</si>
  <si>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</si>
  <si>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</si>
  <si>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</si>
  <si>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</si>
  <si>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</si>
  <si>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</si>
  <si>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</si>
  <si>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</si>
  <si>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</si>
  <si>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</si>
  <si>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</si>
  <si>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</si>
  <si>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</si>
  <si>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</si>
  <si>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</si>
  <si>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</si>
  <si>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</si>
  <si>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</si>
  <si>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</si>
  <si>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</si>
  <si>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</si>
  <si>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</si>
  <si>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</si>
  <si>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</si>
  <si>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</si>
  <si>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</si>
  <si>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</si>
  <si>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</si>
  <si>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</si>
  <si>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</si>
  <si>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</si>
  <si>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</si>
  <si>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</si>
  <si>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</si>
  <si>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</si>
  <si>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</si>
  <si>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</si>
  <si>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</si>
  <si>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</si>
  <si>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</si>
  <si>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</si>
  <si>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</si>
  <si>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</si>
  <si>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</si>
  <si>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</si>
  <si>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</si>
  <si>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</si>
  <si>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</si>
  <si>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</si>
  <si>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</si>
  <si>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</si>
  <si>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</si>
  <si>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</si>
  <si>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</si>
  <si>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</si>
  <si>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</si>
  <si>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</si>
  <si>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</si>
  <si>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</si>
  <si>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</si>
  <si>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</si>
  <si>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</si>
  <si>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</si>
  <si>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</si>
  <si>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</si>
  <si>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</si>
  <si>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</si>
  <si>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</si>
  <si>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</si>
  <si>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</si>
  <si>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</si>
  <si>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</si>
  <si>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</si>
  <si>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</si>
  <si>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</si>
  <si>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</si>
  <si>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</si>
  <si>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</si>
  <si>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</si>
  <si>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</si>
  <si>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</si>
  <si>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</si>
  <si>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</si>
  <si>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</si>
  <si>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</si>
  <si>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</si>
  <si>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</si>
  <si>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</si>
  <si>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</si>
  <si>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</si>
  <si>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</si>
  <si>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</si>
  <si>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</si>
  <si>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</si>
  <si>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</si>
  <si>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</si>
  <si>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</si>
  <si>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</si>
  <si>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</si>
  <si>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</si>
  <si>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</si>
  <si>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</si>
  <si>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</si>
  <si>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</si>
  <si>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</si>
  <si>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</si>
  <si>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</si>
  <si>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</si>
  <si>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</si>
  <si>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</si>
  <si>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</si>
  <si>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</si>
  <si>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</si>
  <si>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</si>
  <si>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</si>
  <si>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</si>
  <si>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</si>
  <si>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</si>
  <si>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</si>
  <si>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</si>
  <si>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</si>
  <si>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</si>
  <si>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</si>
  <si>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</si>
  <si>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</si>
  <si>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</si>
  <si>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</si>
  <si>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</si>
  <si>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</si>
  <si>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</si>
  <si>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</si>
  <si>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</si>
  <si>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</si>
  <si>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</si>
  <si>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</si>
  <si>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</si>
  <si>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</si>
  <si>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</si>
  <si>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</si>
  <si>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</si>
  <si>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</si>
  <si>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</si>
  <si>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</si>
  <si>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</si>
  <si>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</si>
  <si>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</si>
  <si>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</si>
  <si>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</si>
  <si>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</si>
  <si>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</si>
  <si>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</si>
  <si>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</si>
  <si>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</si>
  <si>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</si>
  <si>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</si>
  <si>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</si>
  <si>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</si>
  <si>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</si>
  <si>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</si>
  <si>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</si>
  <si>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</si>
  <si>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</si>
  <si>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</si>
  <si>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</si>
  <si>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</si>
  <si>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</si>
  <si>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</si>
  <si>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</si>
  <si>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</si>
  <si>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</si>
  <si>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</si>
  <si>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</si>
  <si>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</si>
  <si>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</si>
  <si>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</si>
  <si>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</si>
  <si>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</si>
  <si>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</si>
  <si>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</si>
  <si>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</si>
  <si>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</si>
  <si>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</si>
  <si>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</si>
  <si>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</si>
  <si>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</si>
  <si>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</si>
  <si>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</si>
  <si>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</si>
  <si>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</si>
  <si>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</si>
  <si>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</si>
  <si>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</si>
  <si>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</si>
  <si>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</si>
  <si>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</si>
  <si>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</si>
  <si>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</si>
  <si>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</si>
  <si>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</si>
  <si>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</si>
  <si>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</si>
  <si>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</si>
  <si>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</si>
  <si>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</si>
  <si>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</si>
  <si>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</si>
  <si>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</si>
  <si>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</si>
  <si>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</si>
  <si>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</si>
  <si>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</si>
  <si>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</si>
  <si>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</si>
  <si>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</si>
  <si>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</si>
  <si>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</si>
  <si>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</si>
  <si>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</si>
  <si>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</si>
  <si>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</si>
  <si>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</si>
  <si>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</si>
  <si>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</si>
  <si>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</si>
  <si>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</si>
  <si>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</si>
  <si>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</si>
  <si>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</si>
  <si>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</si>
  <si>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</si>
  <si>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</si>
  <si>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</si>
  <si>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</si>
  <si>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</si>
  <si>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</si>
  <si>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</si>
  <si>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</si>
  <si>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</si>
  <si>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</si>
  <si>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</si>
  <si>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</si>
  <si>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</si>
  <si>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</si>
  <si>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</si>
  <si>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</si>
  <si>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</si>
  <si>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</si>
  <si>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</si>
  <si>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</si>
  <si>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</si>
  <si>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</si>
  <si>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</si>
  <si>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</si>
  <si>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</si>
  <si>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</si>
  <si>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</si>
  <si>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</si>
  <si>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</si>
  <si>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</si>
  <si>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</si>
  <si>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</si>
  <si>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</si>
  <si>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</si>
  <si>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</si>
  <si>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</si>
  <si>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</si>
  <si>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</si>
  <si>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</si>
  <si>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</si>
  <si>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</si>
  <si>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</si>
  <si>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</si>
  <si>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</si>
  <si>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</si>
  <si>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</si>
  <si>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</si>
  <si>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</si>
  <si>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</si>
  <si>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</si>
  <si>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</si>
  <si>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</si>
  <si>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</si>
  <si>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</si>
  <si>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</si>
  <si>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</si>
  <si>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</si>
  <si>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</si>
  <si>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</si>
  <si>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</si>
  <si>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</si>
  <si>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</si>
  <si>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</si>
  <si>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</si>
  <si>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</si>
  <si>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</si>
  <si>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</si>
  <si>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</si>
  <si>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</si>
  <si>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</si>
  <si>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</si>
  <si>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</si>
  <si>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</si>
  <si>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</si>
  <si>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</si>
  <si>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</si>
  <si>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</si>
  <si>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</si>
  <si>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</si>
  <si>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</si>
  <si>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</si>
  <si>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</si>
  <si>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</si>
  <si>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</si>
  <si>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</si>
  <si>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</si>
  <si>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</si>
  <si>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</si>
  <si>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</si>
  <si>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</si>
  <si>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</si>
  <si>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</si>
  <si>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</si>
  <si>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</si>
  <si>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</si>
  <si>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</si>
  <si>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</si>
  <si>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</si>
  <si>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</si>
  <si>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</si>
  <si>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</si>
  <si>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</si>
  <si>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</si>
  <si>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</si>
  <si>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</si>
  <si>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</si>
  <si>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</si>
  <si>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</si>
  <si>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</si>
  <si>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</si>
  <si>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</si>
  <si>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</si>
  <si>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</si>
  <si>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</si>
  <si>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</si>
  <si>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</si>
  <si>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</si>
  <si>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</si>
  <si>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</si>
  <si>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</si>
  <si>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</si>
  <si>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</si>
  <si>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</si>
  <si>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</si>
  <si>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</si>
  <si>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</si>
  <si>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</si>
  <si>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</si>
  <si>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</si>
  <si>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</si>
  <si>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</si>
  <si>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</si>
  <si>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</si>
  <si>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</si>
  <si>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</si>
  <si>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</si>
  <si>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</si>
  <si>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</si>
  <si>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</si>
  <si>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</si>
  <si>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</si>
  <si>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</si>
  <si>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</si>
  <si>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</si>
  <si>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</si>
  <si>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</si>
  <si>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</si>
  <si>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</si>
  <si>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</si>
  <si>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</si>
  <si>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</si>
  <si>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</si>
  <si>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</si>
  <si>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</si>
  <si>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</si>
  <si>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</si>
  <si>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</si>
  <si>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规格型号或数量单位</t>
  </si>
  <si>
    <t>数量</t>
  </si>
  <si>
    <t>单价</t>
  </si>
  <si>
    <t>金额</t>
  </si>
  <si>
    <t>合计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</si>
  <si>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</si>
  <si>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</si>
  <si>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</si>
  <si>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</si>
  <si>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梅陇镇：</t>
    <phoneticPr fontId="2" type="noConversion"/>
  </si>
  <si>
    <t>2021年教育统筹经费第三次分配明细表</t>
    <phoneticPr fontId="1" type="noConversion"/>
  </si>
  <si>
    <t>核定金额</t>
    <phoneticPr fontId="1" type="noConversion"/>
  </si>
  <si>
    <r>
      <rPr>
        <b/>
        <sz val="9"/>
        <rFont val="宋体"/>
        <family val="3"/>
        <charset val="134"/>
      </rPr>
      <t>序号</t>
    </r>
  </si>
  <si>
    <r>
      <rPr>
        <b/>
        <sz val="9"/>
        <color indexed="8"/>
        <rFont val="宋体"/>
        <family val="3"/>
        <charset val="134"/>
      </rPr>
      <t>单位名称</t>
    </r>
  </si>
  <si>
    <r>
      <rPr>
        <b/>
        <sz val="9"/>
        <color indexed="8"/>
        <rFont val="宋体"/>
        <family val="3"/>
        <charset val="134"/>
      </rPr>
      <t>项目内容</t>
    </r>
  </si>
  <si>
    <r>
      <rPr>
        <b/>
        <sz val="9"/>
        <color indexed="8"/>
        <rFont val="宋体"/>
        <family val="3"/>
        <charset val="134"/>
      </rPr>
      <t>项目明细</t>
    </r>
  </si>
  <si>
    <r>
      <rPr>
        <b/>
        <sz val="9"/>
        <color indexed="8"/>
        <rFont val="宋体"/>
        <family val="3"/>
        <charset val="134"/>
      </rPr>
      <t>规格型号</t>
    </r>
  </si>
  <si>
    <r>
      <rPr>
        <b/>
        <sz val="9"/>
        <color indexed="8"/>
        <rFont val="宋体"/>
        <family val="3"/>
        <charset val="134"/>
      </rPr>
      <t>单价</t>
    </r>
  </si>
  <si>
    <r>
      <rPr>
        <b/>
        <sz val="9"/>
        <color indexed="8"/>
        <rFont val="宋体"/>
        <family val="3"/>
        <charset val="134"/>
      </rPr>
      <t>数量</t>
    </r>
  </si>
  <si>
    <t>预算金额</t>
    <phoneticPr fontId="1" type="noConversion"/>
  </si>
  <si>
    <t>标准化考场视频巡查系统建设</t>
    <phoneticPr fontId="1" type="noConversion"/>
  </si>
  <si>
    <t>考试网络环境建设</t>
    <phoneticPr fontId="85" type="noConversion"/>
  </si>
  <si>
    <t>考试和评卷管理主要软件系统建设</t>
    <phoneticPr fontId="1" type="noConversion"/>
  </si>
  <si>
    <t>梅陇中学小计</t>
    <phoneticPr fontId="85" type="noConversion"/>
  </si>
  <si>
    <t>晶城中学小计</t>
    <phoneticPr fontId="85" type="noConversion"/>
  </si>
  <si>
    <t>梅陇镇合计</t>
    <phoneticPr fontId="1" type="noConversion"/>
  </si>
  <si>
    <t>2021年闵行区梅陇镇设备专项申报明细汇总表</t>
    <phoneticPr fontId="2" type="noConversion"/>
  </si>
  <si>
    <t>序号</t>
    <phoneticPr fontId="2" type="noConversion"/>
  </si>
  <si>
    <t>镇属</t>
    <phoneticPr fontId="2" type="noConversion"/>
  </si>
  <si>
    <t>学段</t>
    <phoneticPr fontId="2" type="noConversion"/>
  </si>
  <si>
    <t>学校名称</t>
    <phoneticPr fontId="2" type="noConversion"/>
  </si>
  <si>
    <t>预下达教育费
附加经费承担</t>
    <phoneticPr fontId="1" type="noConversion"/>
  </si>
  <si>
    <t>本年统筹
经费承担</t>
    <phoneticPr fontId="1" type="noConversion"/>
  </si>
  <si>
    <t>备注</t>
    <phoneticPr fontId="2" type="noConversion"/>
  </si>
  <si>
    <t>梅陇镇</t>
    <phoneticPr fontId="2" type="noConversion"/>
  </si>
  <si>
    <t>小学</t>
    <phoneticPr fontId="2" type="noConversion"/>
  </si>
  <si>
    <t>闵行区梅陇中心小学</t>
    <phoneticPr fontId="2" type="noConversion"/>
  </si>
  <si>
    <t>设备购置与更新</t>
  </si>
  <si>
    <t>灯光改造设备</t>
    <phoneticPr fontId="2" type="noConversion"/>
  </si>
  <si>
    <t>中小学灯光改造设备</t>
    <phoneticPr fontId="2" type="noConversion"/>
  </si>
  <si>
    <t/>
  </si>
  <si>
    <t xml:space="preserve">    </t>
  </si>
  <si>
    <t>小计</t>
    <phoneticPr fontId="2" type="noConversion"/>
  </si>
  <si>
    <t>闵行区曹行小学</t>
    <phoneticPr fontId="2" type="noConversion"/>
  </si>
  <si>
    <t>闵行蔷薇小学</t>
    <phoneticPr fontId="2" type="noConversion"/>
  </si>
  <si>
    <t>初中</t>
    <phoneticPr fontId="2" type="noConversion"/>
  </si>
  <si>
    <t>梅陇中学</t>
    <phoneticPr fontId="2" type="noConversion"/>
  </si>
  <si>
    <t>理化实验室视频采集系统</t>
    <phoneticPr fontId="1" type="noConversion"/>
  </si>
  <si>
    <t>局统一采购</t>
    <phoneticPr fontId="1" type="noConversion"/>
  </si>
  <si>
    <t>中小学资源教室设备</t>
    <phoneticPr fontId="2" type="noConversion"/>
  </si>
  <si>
    <t>外语听说考场设备（尾款）</t>
  </si>
  <si>
    <t>批</t>
  </si>
  <si>
    <t>梅陇镇</t>
  </si>
  <si>
    <t>初中</t>
  </si>
  <si>
    <t>幼儿园</t>
    <phoneticPr fontId="1" type="noConversion"/>
  </si>
  <si>
    <t>上海市闵行区春申景城幼儿园</t>
    <phoneticPr fontId="2" type="noConversion"/>
  </si>
  <si>
    <t>厨房设备</t>
  </si>
  <si>
    <t>油水分离器</t>
  </si>
  <si>
    <t>65寸交互式一体机</t>
    <phoneticPr fontId="1" type="noConversion"/>
  </si>
  <si>
    <t>上海市闵行区晶采坊幼儿园</t>
    <phoneticPr fontId="2" type="noConversion"/>
  </si>
  <si>
    <t>上海市闵行区罗阳河畔幼儿园</t>
    <phoneticPr fontId="2" type="noConversion"/>
  </si>
  <si>
    <t>厨房设备</t>
    <phoneticPr fontId="1" type="noConversion"/>
  </si>
  <si>
    <t>民办随迁</t>
    <phoneticPr fontId="1" type="noConversion"/>
  </si>
  <si>
    <t>民办弘梅小学</t>
    <phoneticPr fontId="1" type="noConversion"/>
  </si>
  <si>
    <t>闵行区民办弘梅第二小学</t>
    <phoneticPr fontId="1" type="noConversion"/>
  </si>
  <si>
    <t>七宝中学附属闵行区金都实验中学</t>
    <phoneticPr fontId="1" type="noConversion"/>
  </si>
  <si>
    <t>学校搬迁(原曹行中学)</t>
    <phoneticPr fontId="1" type="noConversion"/>
  </si>
  <si>
    <t>学校搬迁</t>
    <phoneticPr fontId="1" type="noConversion"/>
  </si>
  <si>
    <t>折扣系数0.90</t>
    <phoneticPr fontId="1" type="noConversion"/>
  </si>
  <si>
    <t>设备名称</t>
  </si>
  <si>
    <t>规格、尺寸</t>
  </si>
  <si>
    <t>参照单价</t>
  </si>
  <si>
    <t>一</t>
  </si>
  <si>
    <t>间</t>
  </si>
  <si>
    <t xml:space="preserve">多媒体讲桌 </t>
  </si>
  <si>
    <t>张</t>
  </si>
  <si>
    <t>可放置多媒体设备</t>
  </si>
  <si>
    <t>套</t>
  </si>
  <si>
    <t>课桌椅</t>
  </si>
  <si>
    <t>小计</t>
  </si>
  <si>
    <t>专用教室</t>
  </si>
  <si>
    <t>空调</t>
  </si>
  <si>
    <t>台</t>
  </si>
  <si>
    <t>组</t>
  </si>
  <si>
    <t>个</t>
  </si>
  <si>
    <t>顶</t>
  </si>
  <si>
    <t>准备台</t>
  </si>
  <si>
    <t>防腐，双锁</t>
  </si>
  <si>
    <t>学生椅（凳）</t>
  </si>
  <si>
    <t>合唱台阶</t>
  </si>
  <si>
    <t>每阶高度差不小于200mm，每阶宽度不小于400mm</t>
  </si>
  <si>
    <t>乐器柜</t>
  </si>
  <si>
    <t>70吋触摸一体机</t>
  </si>
  <si>
    <t>更衣橱</t>
  </si>
  <si>
    <t>陈列橱</t>
  </si>
  <si>
    <t>美术工作台</t>
  </si>
  <si>
    <t>书法教室</t>
  </si>
  <si>
    <t>块</t>
  </si>
  <si>
    <t>制图桌</t>
  </si>
  <si>
    <t>计算机</t>
  </si>
  <si>
    <t>演示台</t>
  </si>
  <si>
    <t>座</t>
  </si>
  <si>
    <t>一桌四椅可组合</t>
  </si>
  <si>
    <t>3000*800*800桌面为后成型防火板贴面，其余三聚氰氨板制作</t>
  </si>
  <si>
    <t>仪器柜</t>
  </si>
  <si>
    <t>公共教学用房</t>
  </si>
  <si>
    <t>把</t>
  </si>
  <si>
    <t>录播系统</t>
  </si>
  <si>
    <t>交互式多媒体设备</t>
  </si>
  <si>
    <t>书架</t>
  </si>
  <si>
    <t>货架</t>
  </si>
  <si>
    <t>办公桌椅</t>
  </si>
  <si>
    <t>办公桌椅橱柜沙发及其他</t>
  </si>
  <si>
    <t>茶水柜</t>
  </si>
  <si>
    <t>多媒体设备</t>
  </si>
  <si>
    <t>含扩音设备、显示设备</t>
  </si>
  <si>
    <t>椅子</t>
  </si>
  <si>
    <t>橱柜</t>
  </si>
  <si>
    <t>会议接待室</t>
  </si>
  <si>
    <t>会议桌</t>
  </si>
  <si>
    <t>会议椅</t>
  </si>
  <si>
    <t>1200*400*700</t>
  </si>
  <si>
    <t>教工与学生食堂</t>
  </si>
  <si>
    <t>学生餐桌椅</t>
  </si>
  <si>
    <t>立表费</t>
  </si>
  <si>
    <t>煤气排管费</t>
  </si>
  <si>
    <t>其它</t>
  </si>
  <si>
    <t>英语语音听说教室</t>
  </si>
  <si>
    <t>外网接入</t>
  </si>
  <si>
    <t>总计</t>
  </si>
  <si>
    <t>七宝中学附属金都中学搬迁装备配置（20班）</t>
    <phoneticPr fontId="2" type="noConversion"/>
  </si>
  <si>
    <t>20班</t>
    <phoneticPr fontId="2" type="noConversion"/>
  </si>
  <si>
    <t>教室</t>
    <phoneticPr fontId="2" type="noConversion"/>
  </si>
  <si>
    <t>普通教室</t>
    <phoneticPr fontId="2" type="noConversion"/>
  </si>
  <si>
    <t>b</t>
    <phoneticPr fontId="2" type="noConversion"/>
  </si>
  <si>
    <t>c</t>
    <phoneticPr fontId="2" type="noConversion"/>
  </si>
  <si>
    <t>白板+黑板</t>
    <phoneticPr fontId="2" type="noConversion"/>
  </si>
  <si>
    <t>教室前白板+后黑板</t>
    <phoneticPr fontId="2" type="noConversion"/>
  </si>
  <si>
    <t>d</t>
    <phoneticPr fontId="2" type="noConversion"/>
  </si>
  <si>
    <t>600*400升降式45人/班</t>
    <phoneticPr fontId="2" type="noConversion"/>
  </si>
  <si>
    <t>二</t>
    <phoneticPr fontId="2" type="noConversion"/>
  </si>
  <si>
    <t>物理实验室(含仪器准备室)</t>
    <phoneticPr fontId="2" type="noConversion"/>
  </si>
  <si>
    <t>a</t>
    <phoneticPr fontId="2" type="noConversion"/>
  </si>
  <si>
    <t>电视机</t>
    <phoneticPr fontId="2" type="noConversion"/>
  </si>
  <si>
    <t>台</t>
    <phoneticPr fontId="2" type="noConversion"/>
  </si>
  <si>
    <t>交互式智能一体机70寸含推拉式书写板</t>
    <phoneticPr fontId="2" type="noConversion"/>
  </si>
  <si>
    <t>b</t>
    <phoneticPr fontId="2" type="noConversion"/>
  </si>
  <si>
    <t>物理吊装实验室设备</t>
    <phoneticPr fontId="2" type="noConversion"/>
  </si>
  <si>
    <t>批</t>
    <phoneticPr fontId="2" type="noConversion"/>
  </si>
  <si>
    <t>一批</t>
    <phoneticPr fontId="2" type="noConversion"/>
  </si>
  <si>
    <t>o</t>
    <phoneticPr fontId="2" type="noConversion"/>
  </si>
  <si>
    <t>3P</t>
    <phoneticPr fontId="2" type="noConversion"/>
  </si>
  <si>
    <t>化学实验室(含实验员室、仪器准备室、药品室)</t>
    <phoneticPr fontId="2" type="noConversion"/>
  </si>
  <si>
    <t>a</t>
    <phoneticPr fontId="2" type="noConversion"/>
  </si>
  <si>
    <t>电视机</t>
    <phoneticPr fontId="2" type="noConversion"/>
  </si>
  <si>
    <t>台</t>
    <phoneticPr fontId="2" type="noConversion"/>
  </si>
  <si>
    <t>化学吊装实验室设备</t>
    <phoneticPr fontId="2" type="noConversion"/>
  </si>
  <si>
    <t>小计</t>
    <phoneticPr fontId="2" type="noConversion"/>
  </si>
  <si>
    <t>生命科学实验室(含仪器准备室、标本室)</t>
    <phoneticPr fontId="2" type="noConversion"/>
  </si>
  <si>
    <t>间</t>
    <phoneticPr fontId="2" type="noConversion"/>
  </si>
  <si>
    <t>生物吊装实验室设备</t>
    <phoneticPr fontId="2" type="noConversion"/>
  </si>
  <si>
    <t>科学实验室(含仪器准备室)</t>
    <phoneticPr fontId="2" type="noConversion"/>
  </si>
  <si>
    <t>演示台</t>
    <phoneticPr fontId="2" type="noConversion"/>
  </si>
  <si>
    <t>d</t>
    <phoneticPr fontId="2" type="noConversion"/>
  </si>
  <si>
    <t>实验桌椅</t>
    <phoneticPr fontId="2" type="noConversion"/>
  </si>
  <si>
    <t>套</t>
    <phoneticPr fontId="2" type="noConversion"/>
  </si>
  <si>
    <t>1桌4椅</t>
    <phoneticPr fontId="2" type="noConversion"/>
  </si>
  <si>
    <t>f</t>
    <phoneticPr fontId="2" type="noConversion"/>
  </si>
  <si>
    <t>陈列橱</t>
    <phoneticPr fontId="2" type="noConversion"/>
  </si>
  <si>
    <t>g</t>
    <phoneticPr fontId="2" type="noConversion"/>
  </si>
  <si>
    <t>仪器橱</t>
    <phoneticPr fontId="2" type="noConversion"/>
  </si>
  <si>
    <t>7500*500*2600搁板位置可调节</t>
    <phoneticPr fontId="2" type="noConversion"/>
  </si>
  <si>
    <t>h</t>
    <phoneticPr fontId="2" type="noConversion"/>
  </si>
  <si>
    <t>文件柜</t>
    <phoneticPr fontId="2" type="noConversion"/>
  </si>
  <si>
    <t>1050*500*2100</t>
    <phoneticPr fontId="2" type="noConversion"/>
  </si>
  <si>
    <t>i</t>
    <phoneticPr fontId="2" type="noConversion"/>
  </si>
  <si>
    <t>试剂橱</t>
    <phoneticPr fontId="2" type="noConversion"/>
  </si>
  <si>
    <t>800*400*2100</t>
    <phoneticPr fontId="2" type="noConversion"/>
  </si>
  <si>
    <t>k</t>
    <phoneticPr fontId="2" type="noConversion"/>
  </si>
  <si>
    <t>音乐教室（含合唱、乐器和办公室）</t>
    <phoneticPr fontId="2" type="noConversion"/>
  </si>
  <si>
    <t>讲课台</t>
    <phoneticPr fontId="2" type="noConversion"/>
  </si>
  <si>
    <t>只</t>
    <phoneticPr fontId="2" type="noConversion"/>
  </si>
  <si>
    <t>形体教室（含更衣装备室）</t>
    <phoneticPr fontId="2" type="noConversion"/>
  </si>
  <si>
    <t>器材橱</t>
    <phoneticPr fontId="2" type="noConversion"/>
  </si>
  <si>
    <t>1200*600*2400</t>
    <phoneticPr fontId="2" type="noConversion"/>
  </si>
  <si>
    <t>j</t>
    <phoneticPr fontId="2" type="noConversion"/>
  </si>
  <si>
    <t>美术教室（含教具和办公室）</t>
    <phoneticPr fontId="2" type="noConversion"/>
  </si>
  <si>
    <t>讲台</t>
    <phoneticPr fontId="2" type="noConversion"/>
  </si>
  <si>
    <t>写生桌椅</t>
    <phoneticPr fontId="2" type="noConversion"/>
  </si>
  <si>
    <t>书写、显示、交互一体</t>
    <phoneticPr fontId="2" type="noConversion"/>
  </si>
  <si>
    <t>e</t>
    <phoneticPr fontId="2" type="noConversion"/>
  </si>
  <si>
    <t>可折叠，一面适合磁性材料吸附，一面软木，带轮子</t>
    <phoneticPr fontId="2" type="noConversion"/>
  </si>
  <si>
    <t>美术器材橱</t>
    <phoneticPr fontId="2" type="noConversion"/>
  </si>
  <si>
    <t>台面设置描图拷贝箱，两侧装电源插座</t>
    <phoneticPr fontId="2" type="noConversion"/>
  </si>
  <si>
    <t>书法讲桌椅</t>
    <phoneticPr fontId="2" type="noConversion"/>
  </si>
  <si>
    <t>书法桌凳</t>
    <phoneticPr fontId="2" type="noConversion"/>
  </si>
  <si>
    <t>1400*600*730（一桌二凳）</t>
    <phoneticPr fontId="2" type="noConversion"/>
  </si>
  <si>
    <t>活动展示板</t>
    <phoneticPr fontId="2" type="noConversion"/>
  </si>
  <si>
    <t>1200*600*2400搁板位置可调节</t>
    <phoneticPr fontId="2" type="noConversion"/>
  </si>
  <si>
    <t>历史教室</t>
    <phoneticPr fontId="2" type="noConversion"/>
  </si>
  <si>
    <t xml:space="preserve">讲桌 </t>
    <phoneticPr fontId="2" type="noConversion"/>
  </si>
  <si>
    <t>学生桌椅</t>
    <phoneticPr fontId="2" type="noConversion"/>
  </si>
  <si>
    <t>地理教室</t>
    <phoneticPr fontId="2" type="noConversion"/>
  </si>
  <si>
    <t>有照明</t>
    <phoneticPr fontId="2" type="noConversion"/>
  </si>
  <si>
    <t>计算机教室及机房控制室</t>
    <phoneticPr fontId="2" type="noConversion"/>
  </si>
  <si>
    <t>教师控制台</t>
    <phoneticPr fontId="2" type="noConversion"/>
  </si>
  <si>
    <t>张</t>
    <phoneticPr fontId="2" type="noConversion"/>
  </si>
  <si>
    <t>c</t>
    <phoneticPr fontId="1" type="noConversion"/>
  </si>
  <si>
    <t>计算机桌椅</t>
    <phoneticPr fontId="1" type="noConversion"/>
  </si>
  <si>
    <t>座</t>
    <phoneticPr fontId="2" type="noConversion"/>
  </si>
  <si>
    <t>可组合</t>
    <phoneticPr fontId="2" type="noConversion"/>
  </si>
  <si>
    <t>d</t>
    <phoneticPr fontId="1" type="noConversion"/>
  </si>
  <si>
    <t>劳动技术教室（含教具室）</t>
    <phoneticPr fontId="2" type="noConversion"/>
  </si>
  <si>
    <t>配电源插座，可放置多媒体设备</t>
    <phoneticPr fontId="2" type="noConversion"/>
  </si>
  <si>
    <t>实验台椅</t>
    <phoneticPr fontId="2" type="noConversion"/>
  </si>
  <si>
    <t>准备台</t>
    <phoneticPr fontId="2" type="noConversion"/>
  </si>
  <si>
    <t>矮柜，上面抽屉下面橱门</t>
    <phoneticPr fontId="2" type="noConversion"/>
  </si>
  <si>
    <t>三</t>
    <phoneticPr fontId="2" type="noConversion"/>
  </si>
  <si>
    <t>多功能教室（兼学生剧场）</t>
    <phoneticPr fontId="2" type="noConversion"/>
  </si>
  <si>
    <t>主席台</t>
    <phoneticPr fontId="2" type="noConversion"/>
  </si>
  <si>
    <t xml:space="preserve">前排桌 </t>
    <phoneticPr fontId="2" type="noConversion"/>
  </si>
  <si>
    <t>c</t>
    <phoneticPr fontId="2" type="noConversion"/>
  </si>
  <si>
    <t>剧场椅</t>
    <phoneticPr fontId="2" type="noConversion"/>
  </si>
  <si>
    <t>云录播教室</t>
    <phoneticPr fontId="2" type="noConversion"/>
  </si>
  <si>
    <t>含高清摄像机、定位跟踪系统、音频系统、资源管理平台等</t>
    <phoneticPr fontId="2" type="noConversion"/>
  </si>
  <si>
    <t>图书馆</t>
    <phoneticPr fontId="2" type="noConversion"/>
  </si>
  <si>
    <t>开放式图书馆家具设备</t>
    <phoneticPr fontId="2" type="noConversion"/>
  </si>
  <si>
    <t>含书架、矮书柜、书橱、阅览桌椅等家具一批</t>
    <phoneticPr fontId="2" type="noConversion"/>
  </si>
  <si>
    <t>图书自助借阅设备</t>
    <phoneticPr fontId="2" type="noConversion"/>
  </si>
  <si>
    <t>含2台图书自助借阅机、25000张贴书芯片、1台导读机、10000张定位标签、1把定位枪、1台笔记本、1辆推车、250张借阅证。</t>
    <phoneticPr fontId="2" type="noConversion"/>
  </si>
  <si>
    <t>数字阅览</t>
    <phoneticPr fontId="2" type="noConversion"/>
  </si>
  <si>
    <t>含播出、扩音、显示设备，并支持互动</t>
    <phoneticPr fontId="2" type="noConversion"/>
  </si>
  <si>
    <t>心理咨询室（心理辅导室）</t>
    <phoneticPr fontId="2" type="noConversion"/>
  </si>
  <si>
    <t>组</t>
    <phoneticPr fontId="2" type="noConversion"/>
  </si>
  <si>
    <t>一组6人</t>
    <phoneticPr fontId="2" type="noConversion"/>
  </si>
  <si>
    <t>体育馆（体育教师办公室）</t>
    <phoneticPr fontId="2" type="noConversion"/>
  </si>
  <si>
    <t>1800*400*1200</t>
    <phoneticPr fontId="2" type="noConversion"/>
  </si>
  <si>
    <t>体育器材室</t>
    <phoneticPr fontId="2" type="noConversion"/>
  </si>
  <si>
    <t>四</t>
    <phoneticPr fontId="2" type="noConversion"/>
  </si>
  <si>
    <t>办公及生活用房</t>
    <phoneticPr fontId="2" type="noConversion"/>
  </si>
  <si>
    <t>教职工办公室</t>
    <phoneticPr fontId="2" type="noConversion"/>
  </si>
  <si>
    <t>办公橱</t>
    <phoneticPr fontId="2" type="noConversion"/>
  </si>
  <si>
    <t>空调</t>
    <phoneticPr fontId="2" type="noConversion"/>
  </si>
  <si>
    <t>行政办公室</t>
    <phoneticPr fontId="2" type="noConversion"/>
  </si>
  <si>
    <t>校长、</t>
    <phoneticPr fontId="2" type="noConversion"/>
  </si>
  <si>
    <t>办公桌椅橱柜沙发及其他</t>
    <phoneticPr fontId="2" type="noConversion"/>
  </si>
  <si>
    <t>书记</t>
    <phoneticPr fontId="2" type="noConversion"/>
  </si>
  <si>
    <t>沙发</t>
    <phoneticPr fontId="2" type="noConversion"/>
  </si>
  <si>
    <t>行政</t>
    <phoneticPr fontId="2" type="noConversion"/>
  </si>
  <si>
    <t>个</t>
    <phoneticPr fontId="2" type="noConversion"/>
  </si>
  <si>
    <t>工会活动室</t>
    <phoneticPr fontId="2" type="noConversion"/>
  </si>
  <si>
    <t>会议条桌</t>
    <phoneticPr fontId="2" type="noConversion"/>
  </si>
  <si>
    <t>团队活动室</t>
    <phoneticPr fontId="2" type="noConversion"/>
  </si>
  <si>
    <t>会议室多媒体设备</t>
    <phoneticPr fontId="2" type="noConversion"/>
  </si>
  <si>
    <t>卫生保健室</t>
    <phoneticPr fontId="2" type="noConversion"/>
  </si>
  <si>
    <t>工作台</t>
    <phoneticPr fontId="2" type="noConversion"/>
  </si>
  <si>
    <t>药品柜</t>
    <phoneticPr fontId="2" type="noConversion"/>
  </si>
  <si>
    <t>门卫值班室</t>
    <phoneticPr fontId="2" type="noConversion"/>
  </si>
  <si>
    <t>更衣橱</t>
    <phoneticPr fontId="2" type="noConversion"/>
  </si>
  <si>
    <t>1桌8椅</t>
    <phoneticPr fontId="2" type="noConversion"/>
  </si>
  <si>
    <t>教师餐桌椅</t>
    <phoneticPr fontId="2" type="noConversion"/>
  </si>
  <si>
    <t>油烟分离器</t>
    <phoneticPr fontId="2" type="noConversion"/>
  </si>
  <si>
    <t>厨房设备</t>
    <phoneticPr fontId="2" type="noConversion"/>
  </si>
  <si>
    <t>项</t>
    <phoneticPr fontId="2" type="noConversion"/>
  </si>
  <si>
    <t>l</t>
    <phoneticPr fontId="2" type="noConversion"/>
  </si>
  <si>
    <t>六</t>
    <phoneticPr fontId="2" type="noConversion"/>
  </si>
  <si>
    <t>直饮饮用水设备</t>
    <phoneticPr fontId="2" type="noConversion"/>
  </si>
  <si>
    <t>安装调试搬迁费</t>
    <phoneticPr fontId="2" type="noConversion"/>
  </si>
  <si>
    <r>
      <rPr>
        <sz val="10"/>
        <rFont val="宋体"/>
        <family val="3"/>
        <charset val="134"/>
      </rPr>
      <t>折扣系数</t>
    </r>
    <r>
      <rPr>
        <sz val="10"/>
        <rFont val="Times New Roman"/>
        <family val="1"/>
      </rPr>
      <t>0.90</t>
    </r>
    <phoneticPr fontId="1" type="noConversion"/>
  </si>
  <si>
    <t>2020年镇管学校校舍修缮专项投资计划尾款</t>
    <phoneticPr fontId="1" type="noConversion"/>
  </si>
  <si>
    <t>镇</t>
  </si>
  <si>
    <t>学校全称</t>
  </si>
  <si>
    <t>开办年份</t>
  </si>
  <si>
    <t>学校总务主任姓名/手机</t>
  </si>
  <si>
    <t>地址</t>
  </si>
  <si>
    <t>学校属性（幼儿园/小学/中学/九年一贯）</t>
  </si>
  <si>
    <t>维修类型</t>
  </si>
  <si>
    <t>合同价（元）</t>
    <phoneticPr fontId="1" type="noConversion"/>
  </si>
  <si>
    <t>审定价（元）</t>
    <phoneticPr fontId="1" type="noConversion"/>
  </si>
  <si>
    <t>补2020年尾款（元）</t>
    <phoneticPr fontId="1" type="noConversion"/>
  </si>
  <si>
    <t>梅陇</t>
    <phoneticPr fontId="1" type="noConversion"/>
  </si>
  <si>
    <t>上海中医药大学附属闵行蔷薇小学（春申校区）</t>
  </si>
  <si>
    <t>王锤毅/18017105031</t>
  </si>
  <si>
    <t>春申路1581弄5号</t>
  </si>
  <si>
    <t>小学</t>
  </si>
  <si>
    <t>局部修缮</t>
  </si>
  <si>
    <t xml:space="preserve">2021年理化实验室项目信息化部分申报明细表（教育局统一采购）       
</t>
    <phoneticPr fontId="2" type="noConversion"/>
  </si>
  <si>
    <t>减：2020年预下达经费</t>
  </si>
  <si>
    <t>理化实验室信息化部分</t>
    <phoneticPr fontId="1" type="noConversion"/>
  </si>
  <si>
    <t>校舍维修</t>
    <phoneticPr fontId="1" type="noConversion"/>
  </si>
  <si>
    <t>设备更新与购置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</si>
</sst>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0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b/>
      <sz val="14"/>
      <color indexed="8"/>
      <name val="宋体"/>
      <family val="3"/>
      <charset val="134"/>
      <scheme val="minor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9220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3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2" applyNumberFormat="0" applyFill="0" applyAlignment="0" applyProtection="0">
      <alignment vertical="center"/>
    </xf>
    <xf numFmtId="182" fontId="56" fillId="9" borderId="23" applyNumberFormat="0" applyAlignment="0" applyProtection="0">
      <alignment vertical="center"/>
    </xf>
    <xf numFmtId="182" fontId="57" fillId="57" borderId="24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5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6" applyNumberFormat="0" applyAlignment="0" applyProtection="0">
      <alignment vertical="center"/>
    </xf>
    <xf numFmtId="182" fontId="62" fillId="47" borderId="23" applyNumberFormat="0" applyAlignment="0" applyProtection="0">
      <alignment vertical="center"/>
    </xf>
    <xf numFmtId="182" fontId="3" fillId="64" borderId="27" applyNumberFormat="0" applyFont="0" applyAlignment="0" applyProtection="0">
      <alignment vertical="center"/>
    </xf>
    <xf numFmtId="182" fontId="40" fillId="0" borderId="22" applyNumberFormat="0" applyFill="0" applyAlignment="0" applyProtection="0">
      <alignment vertical="center"/>
    </xf>
    <xf numFmtId="182" fontId="56" fillId="9" borderId="23" applyNumberFormat="0" applyAlignment="0" applyProtection="0">
      <alignment vertical="center"/>
    </xf>
    <xf numFmtId="182" fontId="61" fillId="9" borderId="26" applyNumberFormat="0" applyAlignment="0" applyProtection="0">
      <alignment vertical="center"/>
    </xf>
    <xf numFmtId="182" fontId="62" fillId="47" borderId="23" applyNumberFormat="0" applyAlignment="0" applyProtection="0">
      <alignment vertical="center"/>
    </xf>
    <xf numFmtId="182" fontId="3" fillId="64" borderId="27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10" applyNumberFormat="0" applyFill="0" applyAlignment="0" applyProtection="0">
      <alignment vertical="center"/>
    </xf>
    <xf numFmtId="182" fontId="64" fillId="0" borderId="10" applyNumberFormat="0" applyFill="0" applyAlignment="0" applyProtection="0">
      <alignment vertical="center"/>
    </xf>
    <xf numFmtId="182" fontId="64" fillId="0" borderId="10" applyNumberFormat="0" applyFill="0" applyAlignment="0" applyProtection="0">
      <alignment vertical="center"/>
    </xf>
    <xf numFmtId="182" fontId="64" fillId="0" borderId="10" applyNumberFormat="0" applyFill="0" applyAlignment="0" applyProtection="0">
      <alignment vertical="center"/>
    </xf>
    <xf numFmtId="182" fontId="64" fillId="0" borderId="10" applyNumberFormat="0" applyFill="0" applyAlignment="0" applyProtection="0">
      <alignment vertical="center"/>
    </xf>
    <xf numFmtId="182" fontId="64" fillId="0" borderId="10" applyNumberFormat="0" applyFill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5" fillId="0" borderId="11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6" fillId="0" borderId="12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8" applyNumberFormat="0" applyFill="0" applyAlignment="0" applyProtection="0">
      <alignment vertical="center"/>
    </xf>
    <xf numFmtId="182" fontId="11" fillId="0" borderId="18" applyNumberFormat="0" applyFill="0" applyAlignment="0" applyProtection="0">
      <alignment vertical="center"/>
    </xf>
    <xf numFmtId="182" fontId="11" fillId="0" borderId="18" applyNumberFormat="0" applyFill="0" applyAlignment="0" applyProtection="0">
      <alignment vertical="center"/>
    </xf>
    <xf numFmtId="182" fontId="11" fillId="0" borderId="18" applyNumberFormat="0" applyFill="0" applyAlignment="0" applyProtection="0">
      <alignment vertical="center"/>
    </xf>
    <xf numFmtId="182" fontId="11" fillId="0" borderId="18" applyNumberFormat="0" applyFill="0" applyAlignment="0" applyProtection="0">
      <alignment vertical="center"/>
    </xf>
    <xf numFmtId="182" fontId="11" fillId="0" borderId="18" applyNumberFormat="0" applyFill="0" applyAlignment="0" applyProtection="0">
      <alignment vertical="center"/>
    </xf>
    <xf numFmtId="182" fontId="54" fillId="15" borderId="13" applyNumberFormat="0" applyAlignment="0" applyProtection="0">
      <alignment vertical="center"/>
    </xf>
    <xf numFmtId="182" fontId="54" fillId="15" borderId="13" applyNumberFormat="0" applyAlignment="0" applyProtection="0">
      <alignment vertical="center"/>
    </xf>
    <xf numFmtId="182" fontId="54" fillId="15" borderId="13" applyNumberFormat="0" applyAlignment="0" applyProtection="0">
      <alignment vertical="center"/>
    </xf>
    <xf numFmtId="182" fontId="54" fillId="15" borderId="13" applyNumberFormat="0" applyAlignment="0" applyProtection="0">
      <alignment vertical="center"/>
    </xf>
    <xf numFmtId="182" fontId="54" fillId="15" borderId="13" applyNumberFormat="0" applyAlignment="0" applyProtection="0">
      <alignment vertical="center"/>
    </xf>
    <xf numFmtId="182" fontId="54" fillId="15" borderId="13" applyNumberFormat="0" applyAlignment="0" applyProtection="0">
      <alignment vertical="center"/>
    </xf>
    <xf numFmtId="182" fontId="70" fillId="16" borderId="16" applyNumberFormat="0" applyAlignment="0" applyProtection="0">
      <alignment vertical="center"/>
    </xf>
    <xf numFmtId="182" fontId="70" fillId="16" borderId="16" applyNumberFormat="0" applyAlignment="0" applyProtection="0">
      <alignment vertical="center"/>
    </xf>
    <xf numFmtId="182" fontId="70" fillId="16" borderId="16" applyNumberFormat="0" applyAlignment="0" applyProtection="0">
      <alignment vertical="center"/>
    </xf>
    <xf numFmtId="182" fontId="70" fillId="16" borderId="16" applyNumberFormat="0" applyAlignment="0" applyProtection="0">
      <alignment vertical="center"/>
    </xf>
    <xf numFmtId="182" fontId="70" fillId="16" borderId="16" applyNumberFormat="0" applyAlignment="0" applyProtection="0">
      <alignment vertical="center"/>
    </xf>
    <xf numFmtId="182" fontId="70" fillId="16" borderId="16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5" applyNumberFormat="0" applyFill="0" applyAlignment="0" applyProtection="0">
      <alignment vertical="center"/>
    </xf>
    <xf numFmtId="182" fontId="73" fillId="0" borderId="15" applyNumberFormat="0" applyFill="0" applyAlignment="0" applyProtection="0">
      <alignment vertical="center"/>
    </xf>
    <xf numFmtId="182" fontId="73" fillId="0" borderId="15" applyNumberFormat="0" applyFill="0" applyAlignment="0" applyProtection="0">
      <alignment vertical="center"/>
    </xf>
    <xf numFmtId="182" fontId="73" fillId="0" borderId="15" applyNumberFormat="0" applyFill="0" applyAlignment="0" applyProtection="0">
      <alignment vertical="center"/>
    </xf>
    <xf numFmtId="182" fontId="73" fillId="0" borderId="15" applyNumberFormat="0" applyFill="0" applyAlignment="0" applyProtection="0">
      <alignment vertical="center"/>
    </xf>
    <xf numFmtId="182" fontId="73" fillId="0" borderId="15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4" applyNumberFormat="0" applyAlignment="0" applyProtection="0">
      <alignment vertical="center"/>
    </xf>
    <xf numFmtId="182" fontId="75" fillId="15" borderId="14" applyNumberFormat="0" applyAlignment="0" applyProtection="0">
      <alignment vertical="center"/>
    </xf>
    <xf numFmtId="182" fontId="75" fillId="15" borderId="14" applyNumberFormat="0" applyAlignment="0" applyProtection="0">
      <alignment vertical="center"/>
    </xf>
    <xf numFmtId="182" fontId="75" fillId="15" borderId="14" applyNumberFormat="0" applyAlignment="0" applyProtection="0">
      <alignment vertical="center"/>
    </xf>
    <xf numFmtId="182" fontId="75" fillId="15" borderId="14" applyNumberFormat="0" applyAlignment="0" applyProtection="0">
      <alignment vertical="center"/>
    </xf>
    <xf numFmtId="182" fontId="75" fillId="15" borderId="14" applyNumberFormat="0" applyAlignment="0" applyProtection="0">
      <alignment vertical="center"/>
    </xf>
    <xf numFmtId="182" fontId="76" fillId="14" borderId="13" applyNumberFormat="0" applyAlignment="0" applyProtection="0">
      <alignment vertical="center"/>
    </xf>
    <xf numFmtId="182" fontId="76" fillId="14" borderId="13" applyNumberFormat="0" applyAlignment="0" applyProtection="0">
      <alignment vertical="center"/>
    </xf>
    <xf numFmtId="182" fontId="76" fillId="14" borderId="13" applyNumberFormat="0" applyAlignment="0" applyProtection="0">
      <alignment vertical="center"/>
    </xf>
    <xf numFmtId="182" fontId="76" fillId="14" borderId="13" applyNumberFormat="0" applyAlignment="0" applyProtection="0">
      <alignment vertical="center"/>
    </xf>
    <xf numFmtId="182" fontId="76" fillId="14" borderId="13" applyNumberFormat="0" applyAlignment="0" applyProtection="0">
      <alignment vertical="center"/>
    </xf>
    <xf numFmtId="182" fontId="76" fillId="14" borderId="13" applyNumberFormat="0" applyAlignment="0" applyProtection="0">
      <alignment vertical="center"/>
    </xf>
    <xf numFmtId="182" fontId="8" fillId="17" borderId="17" applyNumberFormat="0" applyFont="0" applyAlignment="0" applyProtection="0">
      <alignment vertical="center"/>
    </xf>
    <xf numFmtId="182" fontId="8" fillId="17" borderId="17" applyNumberFormat="0" applyFont="0" applyAlignment="0" applyProtection="0">
      <alignment vertical="center"/>
    </xf>
    <xf numFmtId="182" fontId="8" fillId="17" borderId="17" applyNumberFormat="0" applyFont="0" applyAlignment="0" applyProtection="0">
      <alignment vertical="center"/>
    </xf>
    <xf numFmtId="182" fontId="8" fillId="17" borderId="17" applyNumberFormat="0" applyFont="0" applyAlignment="0" applyProtection="0">
      <alignment vertical="center"/>
    </xf>
    <xf numFmtId="182" fontId="8" fillId="17" borderId="17" applyNumberFormat="0" applyFont="0" applyAlignment="0" applyProtection="0">
      <alignment vertical="center"/>
    </xf>
    <xf numFmtId="182" fontId="8" fillId="17" borderId="17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9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2" applyNumberFormat="0" applyFill="0" applyAlignment="0" applyProtection="0">
      <alignment vertical="center"/>
    </xf>
    <xf numFmtId="182" fontId="56" fillId="9" borderId="23" applyNumberFormat="0" applyAlignment="0" applyProtection="0">
      <alignment vertical="center"/>
    </xf>
    <xf numFmtId="182" fontId="57" fillId="57" borderId="24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5" applyNumberFormat="0" applyFill="0" applyAlignment="0" applyProtection="0">
      <alignment vertical="center"/>
    </xf>
    <xf numFmtId="182" fontId="61" fillId="9" borderId="26" applyNumberFormat="0" applyAlignment="0" applyProtection="0">
      <alignment vertical="center"/>
    </xf>
    <xf numFmtId="182" fontId="62" fillId="47" borderId="23" applyNumberFormat="0" applyAlignment="0" applyProtection="0">
      <alignment vertical="center"/>
    </xf>
    <xf numFmtId="182" fontId="3" fillId="64" borderId="27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2" applyNumberFormat="0" applyFill="0" applyAlignment="0" applyProtection="0">
      <alignment vertical="center"/>
    </xf>
    <xf numFmtId="182" fontId="56" fillId="9" borderId="23" applyNumberFormat="0" applyAlignment="0" applyProtection="0">
      <alignment vertical="center"/>
    </xf>
    <xf numFmtId="182" fontId="61" fillId="9" borderId="26" applyNumberFormat="0" applyAlignment="0" applyProtection="0">
      <alignment vertical="center"/>
    </xf>
    <xf numFmtId="182" fontId="62" fillId="47" borderId="23" applyNumberFormat="0" applyAlignment="0" applyProtection="0">
      <alignment vertical="center"/>
    </xf>
    <xf numFmtId="182" fontId="3" fillId="64" borderId="27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2" applyNumberFormat="0" applyFill="0" applyAlignment="0" applyProtection="0">
      <alignment vertical="center"/>
    </xf>
    <xf numFmtId="182" fontId="56" fillId="9" borderId="23" applyNumberFormat="0" applyAlignment="0" applyProtection="0">
      <alignment vertical="center"/>
    </xf>
    <xf numFmtId="182" fontId="61" fillId="9" borderId="26" applyNumberFormat="0" applyAlignment="0" applyProtection="0">
      <alignment vertical="center"/>
    </xf>
    <xf numFmtId="182" fontId="62" fillId="47" borderId="23" applyNumberFormat="0" applyAlignment="0" applyProtection="0">
      <alignment vertical="center"/>
    </xf>
    <xf numFmtId="182" fontId="3" fillId="64" borderId="27" applyNumberFormat="0" applyFont="0" applyAlignment="0" applyProtection="0">
      <alignment vertical="center"/>
    </xf>
    <xf numFmtId="182" fontId="40" fillId="0" borderId="22" applyNumberFormat="0" applyFill="0" applyAlignment="0" applyProtection="0">
      <alignment vertical="center"/>
    </xf>
    <xf numFmtId="182" fontId="56" fillId="9" borderId="23" applyNumberFormat="0" applyAlignment="0" applyProtection="0">
      <alignment vertical="center"/>
    </xf>
    <xf numFmtId="182" fontId="61" fillId="9" borderId="26" applyNumberFormat="0" applyAlignment="0" applyProtection="0">
      <alignment vertical="center"/>
    </xf>
    <xf numFmtId="182" fontId="62" fillId="47" borderId="23" applyNumberFormat="0" applyAlignment="0" applyProtection="0">
      <alignment vertical="center"/>
    </xf>
    <xf numFmtId="182" fontId="3" fillId="64" borderId="27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9" applyNumberFormat="0" applyFill="0" applyAlignment="0" applyProtection="0">
      <alignment vertical="center"/>
    </xf>
    <xf numFmtId="182" fontId="45" fillId="0" borderId="20" applyNumberFormat="0" applyFill="0" applyAlignment="0" applyProtection="0">
      <alignment vertical="center"/>
    </xf>
    <xf numFmtId="182" fontId="46" fillId="0" borderId="21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2" applyNumberFormat="0" applyFill="0" applyAlignment="0" applyProtection="0">
      <alignment vertical="center"/>
    </xf>
    <xf numFmtId="182" fontId="56" fillId="9" borderId="23" applyNumberFormat="0" applyAlignment="0" applyProtection="0">
      <alignment vertical="center"/>
    </xf>
    <xf numFmtId="182" fontId="57" fillId="57" borderId="24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5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6" applyNumberFormat="0" applyAlignment="0" applyProtection="0">
      <alignment vertical="center"/>
    </xf>
    <xf numFmtId="182" fontId="62" fillId="47" borderId="23" applyNumberFormat="0" applyAlignment="0" applyProtection="0">
      <alignment vertical="center"/>
    </xf>
    <xf numFmtId="182" fontId="3" fillId="64" borderId="27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41" fillId="0" borderId="0" applyNumberFormat="0" applyFont="0" applyFill="0" applyBorder="0" applyAlignment="0" applyProtection="0"/>
    <xf numFmtId="182" fontId="83" fillId="0" borderId="0">
      <alignment vertical="center"/>
    </xf>
    <xf numFmtId="182" fontId="83" fillId="0" borderId="0">
      <alignment vertical="center"/>
    </xf>
    <xf numFmtId="182" fontId="83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79" fillId="0" borderId="0"/>
    <xf numFmtId="182" fontId="3" fillId="0" borderId="0"/>
  </cellStyleXfs>
  <cellXfs count="334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8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9" xfId="0" applyNumberFormat="1" applyFont="1" applyFill="1" applyBorder="1" applyAlignment="1" applyProtection="1">
      <alignment vertical="center"/>
      <protection locked="0"/>
    </xf>
    <xf numFmtId="182" fontId="15" fillId="5" borderId="9" xfId="0" applyFont="1" applyFill="1" applyBorder="1" applyAlignment="1" applyProtection="1">
      <alignment wrapText="1"/>
      <protection locked="0"/>
    </xf>
    <xf numFmtId="178" fontId="15" fillId="5" borderId="9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9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8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9" xfId="0" applyNumberFormat="1" applyFont="1" applyFill="1" applyBorder="1" applyAlignment="1" applyProtection="1">
      <alignment vertical="center"/>
      <protection locked="0"/>
    </xf>
    <xf numFmtId="182" fontId="2" fillId="5" borderId="9" xfId="0" applyFont="1" applyFill="1" applyBorder="1" applyAlignment="1" applyProtection="1">
      <alignment wrapText="1"/>
      <protection locked="0"/>
    </xf>
    <xf numFmtId="178" fontId="2" fillId="5" borderId="9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9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0" xfId="0" applyNumberFormat="1" applyFont="1">
      <alignment vertical="center"/>
    </xf>
    <xf numFmtId="0" fontId="87" fillId="0" borderId="0" xfId="0" applyNumberFormat="1" applyFont="1" applyBorder="1" applyAlignment="1">
      <alignment horizontal="right" vertical="center"/>
    </xf>
    <xf numFmtId="0" fontId="86" fillId="0" borderId="1" xfId="0" applyNumberFormat="1" applyFont="1" applyBorder="1" applyAlignment="1">
      <alignment horizontal="center" vertical="center"/>
    </xf>
    <xf numFmtId="0" fontId="86" fillId="0" borderId="1" xfId="0" applyNumberFormat="1" applyFont="1" applyFill="1" applyBorder="1" applyAlignment="1">
      <alignment horizontal="center" vertical="center"/>
    </xf>
    <xf numFmtId="177" fontId="88" fillId="0" borderId="1" xfId="0" applyNumberFormat="1" applyFont="1" applyBorder="1">
      <alignment vertical="center"/>
    </xf>
    <xf numFmtId="177" fontId="86" fillId="0" borderId="1" xfId="0" applyNumberFormat="1" applyFont="1" applyBorder="1">
      <alignment vertical="center"/>
    </xf>
    <xf numFmtId="0" fontId="90" fillId="3" borderId="1" xfId="0" applyNumberFormat="1" applyFont="1" applyFill="1" applyBorder="1" applyAlignment="1">
      <alignment horizontal="center" vertical="center" wrapText="1"/>
    </xf>
    <xf numFmtId="0" fontId="91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4684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53" fillId="0" borderId="1" xfId="0" applyNumberFormat="1" applyFont="1" applyBorder="1" applyAlignment="1">
      <alignment vertical="center"/>
    </xf>
    <xf numFmtId="0" fontId="82" fillId="4" borderId="1" xfId="4430" applyNumberFormat="1" applyFont="1" applyFill="1" applyBorder="1" applyAlignment="1">
      <alignment horizontal="center" vertical="center" wrapText="1"/>
    </xf>
    <xf numFmtId="0" fontId="82" fillId="4" borderId="1" xfId="4430" applyNumberFormat="1" applyFont="1" applyFill="1" applyBorder="1" applyAlignment="1">
      <alignment vertical="center"/>
    </xf>
    <xf numFmtId="0" fontId="35" fillId="4" borderId="1" xfId="0" applyNumberFormat="1" applyFont="1" applyFill="1" applyBorder="1" applyAlignment="1">
      <alignment horizontal="center" vertical="center" wrapText="1"/>
    </xf>
    <xf numFmtId="0" fontId="84" fillId="4" borderId="1" xfId="0" applyNumberFormat="1" applyFont="1" applyFill="1" applyBorder="1" applyAlignment="1">
      <alignment horizontal="center" vertical="center" wrapText="1"/>
    </xf>
    <xf numFmtId="0" fontId="35" fillId="4" borderId="1" xfId="0" applyNumberFormat="1" applyFont="1" applyFill="1" applyBorder="1" applyAlignment="1">
      <alignment vertical="center" wrapText="1"/>
    </xf>
    <xf numFmtId="0" fontId="84" fillId="0" borderId="1" xfId="0" applyNumberFormat="1" applyFont="1" applyBorder="1" applyAlignment="1">
      <alignment vertical="center"/>
    </xf>
    <xf numFmtId="0" fontId="84" fillId="0" borderId="0" xfId="0" applyNumberFormat="1" applyFont="1">
      <alignment vertical="center"/>
    </xf>
    <xf numFmtId="0" fontId="35" fillId="3" borderId="1" xfId="0" applyNumberFormat="1" applyFont="1" applyFill="1" applyBorder="1" applyAlignment="1">
      <alignment horizontal="center" vertical="center" wrapText="1"/>
    </xf>
    <xf numFmtId="0" fontId="84" fillId="3" borderId="1" xfId="0" applyNumberFormat="1" applyFont="1" applyFill="1" applyBorder="1" applyAlignment="1">
      <alignment horizontal="center" vertical="center"/>
    </xf>
    <xf numFmtId="0" fontId="84" fillId="3" borderId="1" xfId="0" applyNumberFormat="1" applyFont="1" applyFill="1" applyBorder="1">
      <alignment vertical="center"/>
    </xf>
    <xf numFmtId="0" fontId="35" fillId="4" borderId="1" xfId="4684" applyNumberFormat="1" applyFont="1" applyFill="1" applyBorder="1" applyAlignment="1">
      <alignment horizontal="center" vertical="center" wrapText="1"/>
    </xf>
    <xf numFmtId="0" fontId="35" fillId="3" borderId="1" xfId="4684" applyNumberFormat="1" applyFont="1" applyFill="1" applyBorder="1" applyAlignment="1">
      <alignment horizontal="center" vertical="center" wrapText="1"/>
    </xf>
    <xf numFmtId="0" fontId="81" fillId="4" borderId="0" xfId="0" applyNumberFormat="1" applyFont="1" applyFill="1">
      <alignment vertical="center"/>
    </xf>
    <xf numFmtId="0" fontId="30" fillId="4" borderId="0" xfId="0" applyNumberFormat="1" applyFont="1" applyFill="1">
      <alignment vertical="center"/>
    </xf>
    <xf numFmtId="0" fontId="93" fillId="4" borderId="1" xfId="4430" applyNumberFormat="1" applyFont="1" applyFill="1" applyBorder="1" applyAlignment="1">
      <alignment horizontal="center" vertical="center" shrinkToFit="1"/>
    </xf>
    <xf numFmtId="0" fontId="93" fillId="0" borderId="1" xfId="4430" applyNumberFormat="1" applyFont="1" applyFill="1" applyBorder="1" applyAlignment="1">
      <alignment horizontal="center" vertical="center" wrapText="1"/>
    </xf>
    <xf numFmtId="0" fontId="93" fillId="4" borderId="30" xfId="4430" applyNumberFormat="1" applyFont="1" applyFill="1" applyBorder="1" applyAlignment="1">
      <alignment horizontal="center" vertical="center" wrapText="1" shrinkToFit="1"/>
    </xf>
    <xf numFmtId="0" fontId="93" fillId="4" borderId="30" xfId="4430" applyNumberFormat="1" applyFont="1" applyFill="1" applyBorder="1" applyAlignment="1">
      <alignment horizontal="center" vertical="center" shrinkToFit="1"/>
    </xf>
    <xf numFmtId="0" fontId="93" fillId="4" borderId="32" xfId="0" applyNumberFormat="1" applyFont="1" applyFill="1" applyBorder="1" applyAlignment="1">
      <alignment horizontal="center" vertical="center" wrapText="1"/>
    </xf>
    <xf numFmtId="0" fontId="93" fillId="0" borderId="32" xfId="0" applyNumberFormat="1" applyFont="1" applyFill="1" applyBorder="1" applyAlignment="1">
      <alignment horizontal="center" vertical="center" wrapText="1"/>
    </xf>
    <xf numFmtId="0" fontId="80" fillId="4" borderId="30" xfId="4430" applyNumberFormat="1" applyFont="1" applyFill="1" applyBorder="1" applyAlignment="1">
      <alignment horizontal="center" vertical="center" wrapText="1"/>
    </xf>
    <xf numFmtId="0" fontId="80" fillId="4" borderId="30" xfId="4430" applyNumberFormat="1" applyFont="1" applyFill="1" applyBorder="1" applyAlignment="1">
      <alignment horizontal="left" vertical="center" wrapText="1"/>
    </xf>
    <xf numFmtId="0" fontId="80" fillId="4" borderId="30" xfId="4430" applyNumberFormat="1" applyFont="1" applyFill="1" applyBorder="1" applyAlignment="1">
      <alignment horizontal="left" vertical="center"/>
    </xf>
    <xf numFmtId="0" fontId="80" fillId="4" borderId="32" xfId="0" applyNumberFormat="1" applyFont="1" applyFill="1" applyBorder="1" applyAlignment="1">
      <alignment horizontal="left" vertical="center" wrapText="1"/>
    </xf>
    <xf numFmtId="0" fontId="80" fillId="4" borderId="30" xfId="4430" applyNumberFormat="1" applyFont="1" applyFill="1" applyBorder="1" applyAlignment="1">
      <alignment horizontal="right" vertical="center" wrapText="1"/>
    </xf>
    <xf numFmtId="0" fontId="80" fillId="4" borderId="32" xfId="0" applyNumberFormat="1" applyFont="1" applyFill="1" applyBorder="1">
      <alignment vertical="center"/>
    </xf>
    <xf numFmtId="0" fontId="80" fillId="4" borderId="33" xfId="0" applyNumberFormat="1" applyFont="1" applyFill="1" applyBorder="1">
      <alignment vertical="center"/>
    </xf>
    <xf numFmtId="0" fontId="80" fillId="4" borderId="30" xfId="0" applyNumberFormat="1" applyFont="1" applyFill="1" applyBorder="1" applyAlignment="1">
      <alignment horizontal="left" vertical="center" wrapText="1"/>
    </xf>
    <xf numFmtId="0" fontId="80" fillId="4" borderId="0" xfId="0" applyNumberFormat="1" applyFont="1" applyFill="1">
      <alignment vertical="center"/>
    </xf>
    <xf numFmtId="0" fontId="93" fillId="4" borderId="30" xfId="4430" applyNumberFormat="1" applyFont="1" applyFill="1" applyBorder="1" applyAlignment="1">
      <alignment horizontal="center" vertical="center" wrapText="1"/>
    </xf>
    <xf numFmtId="0" fontId="93" fillId="4" borderId="30" xfId="4430" applyNumberFormat="1" applyFont="1" applyFill="1" applyBorder="1" applyAlignment="1">
      <alignment horizontal="right" vertical="center" wrapText="1"/>
    </xf>
    <xf numFmtId="0" fontId="93" fillId="4" borderId="34" xfId="4430" applyNumberFormat="1" applyFont="1" applyFill="1" applyBorder="1" applyAlignment="1">
      <alignment horizontal="right" vertical="center" wrapText="1"/>
    </xf>
    <xf numFmtId="0" fontId="93" fillId="4" borderId="30" xfId="4430" applyNumberFormat="1" applyFont="1" applyFill="1" applyBorder="1" applyAlignment="1">
      <alignment horizontal="left" vertical="center" wrapText="1"/>
    </xf>
    <xf numFmtId="0" fontId="80" fillId="4" borderId="32" xfId="4685" applyNumberFormat="1" applyFont="1" applyFill="1" applyBorder="1" applyAlignment="1">
      <alignment vertical="center" wrapText="1"/>
    </xf>
    <xf numFmtId="0" fontId="80" fillId="4" borderId="32" xfId="0" applyNumberFormat="1" applyFont="1" applyFill="1" applyBorder="1" applyAlignment="1">
      <alignment horizontal="center" vertical="center" wrapText="1"/>
    </xf>
    <xf numFmtId="0" fontId="80" fillId="4" borderId="32" xfId="0" applyNumberFormat="1" applyFont="1" applyFill="1" applyBorder="1" applyAlignment="1">
      <alignment vertical="center" wrapText="1"/>
    </xf>
    <xf numFmtId="0" fontId="80" fillId="4" borderId="32" xfId="4430" applyNumberFormat="1" applyFont="1" applyFill="1" applyBorder="1" applyAlignment="1">
      <alignment horizontal="left" vertical="center" wrapText="1"/>
    </xf>
    <xf numFmtId="0" fontId="80" fillId="4" borderId="32" xfId="4430" applyNumberFormat="1" applyFont="1" applyFill="1" applyBorder="1" applyAlignment="1">
      <alignment horizontal="right" vertical="center" wrapText="1"/>
    </xf>
    <xf numFmtId="0" fontId="80" fillId="4" borderId="32" xfId="4430" applyNumberFormat="1" applyFont="1" applyFill="1" applyBorder="1" applyAlignment="1">
      <alignment horizontal="center" vertical="center" wrapText="1"/>
    </xf>
    <xf numFmtId="0" fontId="80" fillId="4" borderId="33" xfId="4430" applyNumberFormat="1" applyFont="1" applyFill="1" applyBorder="1" applyAlignment="1">
      <alignment horizontal="right" vertical="center" wrapText="1"/>
    </xf>
    <xf numFmtId="0" fontId="80" fillId="4" borderId="32" xfId="4400" applyNumberFormat="1" applyFont="1" applyFill="1" applyBorder="1" applyAlignment="1">
      <alignment vertical="center"/>
    </xf>
    <xf numFmtId="0" fontId="80" fillId="4" borderId="0" xfId="4400" applyNumberFormat="1" applyFont="1" applyFill="1" applyAlignment="1">
      <alignment vertical="center"/>
    </xf>
    <xf numFmtId="0" fontId="80" fillId="4" borderId="28" xfId="4430" applyNumberFormat="1" applyFont="1" applyFill="1" applyBorder="1" applyAlignment="1">
      <alignment horizontal="left" vertical="center"/>
    </xf>
    <xf numFmtId="0" fontId="80" fillId="4" borderId="32" xfId="4576" applyNumberFormat="1" applyFont="1" applyFill="1" applyBorder="1" applyAlignment="1">
      <alignment vertical="center" wrapText="1"/>
    </xf>
    <xf numFmtId="0" fontId="80" fillId="4" borderId="32" xfId="8887" applyNumberFormat="1" applyFont="1" applyFill="1" applyBorder="1" applyAlignment="1">
      <alignment vertical="center" wrapText="1"/>
    </xf>
    <xf numFmtId="0" fontId="80" fillId="4" borderId="32" xfId="4576" applyNumberFormat="1" applyFont="1" applyFill="1" applyBorder="1" applyAlignment="1">
      <alignment horizontal="left" vertical="center"/>
    </xf>
    <xf numFmtId="0" fontId="80" fillId="4" borderId="35" xfId="4430" applyNumberFormat="1" applyFont="1" applyFill="1" applyBorder="1" applyAlignment="1">
      <alignment horizontal="right" vertical="center" wrapText="1"/>
    </xf>
    <xf numFmtId="0" fontId="80" fillId="4" borderId="32" xfId="4430" applyNumberFormat="1" applyFont="1" applyFill="1" applyBorder="1" applyAlignment="1">
      <alignment horizontal="center" vertical="center"/>
    </xf>
    <xf numFmtId="0" fontId="80" fillId="4" borderId="33" xfId="4430" applyNumberFormat="1" applyFont="1" applyFill="1" applyBorder="1" applyAlignment="1">
      <alignment horizontal="center" vertical="center"/>
    </xf>
    <xf numFmtId="0" fontId="80" fillId="4" borderId="36" xfId="4430" applyNumberFormat="1" applyFont="1" applyFill="1" applyBorder="1" applyAlignment="1">
      <alignment horizontal="left" vertical="center"/>
    </xf>
    <xf numFmtId="0" fontId="80" fillId="4" borderId="30" xfId="4430" applyNumberFormat="1" applyFont="1" applyFill="1" applyBorder="1" applyAlignment="1">
      <alignment horizontal="right" vertical="center"/>
    </xf>
    <xf numFmtId="0" fontId="80" fillId="4" borderId="30" xfId="4430" applyNumberFormat="1" applyFont="1" applyFill="1" applyBorder="1" applyAlignment="1">
      <alignment horizontal="center" vertical="center"/>
    </xf>
    <xf numFmtId="0" fontId="80" fillId="4" borderId="29" xfId="4430" applyNumberFormat="1" applyFont="1" applyFill="1" applyBorder="1" applyAlignment="1">
      <alignment horizontal="right" vertical="center"/>
    </xf>
    <xf numFmtId="0" fontId="93" fillId="4" borderId="32" xfId="4430" applyNumberFormat="1" applyFont="1" applyFill="1" applyBorder="1" applyAlignment="1">
      <alignment horizontal="center" vertical="center"/>
    </xf>
    <xf numFmtId="0" fontId="93" fillId="4" borderId="33" xfId="4430" applyNumberFormat="1" applyFont="1" applyFill="1" applyBorder="1" applyAlignment="1">
      <alignment horizontal="center" vertical="center"/>
    </xf>
    <xf numFmtId="0" fontId="93" fillId="4" borderId="30" xfId="4430" applyNumberFormat="1" applyFont="1" applyFill="1" applyBorder="1" applyAlignment="1">
      <alignment horizontal="left" vertical="center"/>
    </xf>
    <xf numFmtId="0" fontId="93" fillId="4" borderId="30" xfId="4430" applyNumberFormat="1" applyFont="1" applyFill="1" applyBorder="1" applyAlignment="1">
      <alignment horizontal="right" vertical="center"/>
    </xf>
    <xf numFmtId="0" fontId="93" fillId="4" borderId="30" xfId="4430" applyNumberFormat="1" applyFont="1" applyFill="1" applyBorder="1" applyAlignment="1">
      <alignment horizontal="center" vertical="center"/>
    </xf>
    <xf numFmtId="0" fontId="93" fillId="4" borderId="34" xfId="4430" applyNumberFormat="1" applyFont="1" applyFill="1" applyBorder="1" applyAlignment="1">
      <alignment horizontal="right" vertical="center"/>
    </xf>
    <xf numFmtId="0" fontId="80" fillId="4" borderId="37" xfId="4430" applyNumberFormat="1" applyFont="1" applyFill="1" applyBorder="1" applyAlignment="1">
      <alignment horizontal="right" vertical="center"/>
    </xf>
    <xf numFmtId="0" fontId="80" fillId="4" borderId="32" xfId="4430" applyNumberFormat="1" applyFont="1" applyFill="1" applyBorder="1" applyAlignment="1">
      <alignment horizontal="right" vertical="center"/>
    </xf>
    <xf numFmtId="0" fontId="93" fillId="4" borderId="0" xfId="0" applyNumberFormat="1" applyFont="1" applyFill="1">
      <alignment vertical="center"/>
    </xf>
    <xf numFmtId="0" fontId="93" fillId="4" borderId="32" xfId="4430" applyNumberFormat="1" applyFont="1" applyFill="1" applyBorder="1" applyAlignment="1">
      <alignment horizontal="center" vertical="center" wrapText="1"/>
    </xf>
    <xf numFmtId="0" fontId="93" fillId="4" borderId="32" xfId="4430" applyNumberFormat="1" applyFont="1" applyFill="1" applyBorder="1" applyAlignment="1">
      <alignment horizontal="left" vertical="center"/>
    </xf>
    <xf numFmtId="0" fontId="93" fillId="4" borderId="32" xfId="4430" applyNumberFormat="1" applyFont="1" applyFill="1" applyBorder="1" applyAlignment="1">
      <alignment horizontal="left" vertical="center" wrapText="1"/>
    </xf>
    <xf numFmtId="0" fontId="93" fillId="4" borderId="32" xfId="4430" applyNumberFormat="1" applyFont="1" applyFill="1" applyBorder="1" applyAlignment="1">
      <alignment horizontal="right" vertical="center"/>
    </xf>
    <xf numFmtId="0" fontId="93" fillId="4" borderId="33" xfId="4430" applyNumberFormat="1" applyFont="1" applyFill="1" applyBorder="1" applyAlignment="1">
      <alignment horizontal="right" vertical="center"/>
    </xf>
    <xf numFmtId="0" fontId="80" fillId="4" borderId="32" xfId="4430" applyNumberFormat="1" applyFont="1" applyFill="1" applyBorder="1" applyAlignment="1">
      <alignment horizontal="left" vertical="center"/>
    </xf>
    <xf numFmtId="0" fontId="80" fillId="4" borderId="32" xfId="0" applyNumberFormat="1" applyFont="1" applyFill="1" applyBorder="1" applyAlignment="1">
      <alignment horizontal="left" vertical="center"/>
    </xf>
    <xf numFmtId="0" fontId="80" fillId="4" borderId="32" xfId="0" applyNumberFormat="1" applyFont="1" applyFill="1" applyBorder="1" applyAlignment="1">
      <alignment horizontal="right" vertical="center"/>
    </xf>
    <xf numFmtId="0" fontId="94" fillId="4" borderId="0" xfId="0" applyNumberFormat="1" applyFont="1" applyFill="1">
      <alignment vertical="center"/>
    </xf>
    <xf numFmtId="0" fontId="94" fillId="4" borderId="0" xfId="0" applyNumberFormat="1" applyFont="1" applyFill="1" applyAlignment="1">
      <alignment horizontal="left" vertical="center"/>
    </xf>
    <xf numFmtId="0" fontId="94" fillId="4" borderId="0" xfId="0" applyNumberFormat="1" applyFont="1" applyFill="1" applyAlignment="1">
      <alignment horizontal="right" vertical="center"/>
    </xf>
    <xf numFmtId="0" fontId="94" fillId="4" borderId="38" xfId="0" applyNumberFormat="1" applyFont="1" applyFill="1" applyBorder="1">
      <alignment vertical="center"/>
    </xf>
    <xf numFmtId="0" fontId="96" fillId="4" borderId="0" xfId="0" applyNumberFormat="1" applyFont="1" applyFill="1" applyAlignment="1">
      <alignment horizontal="right" vertical="center"/>
    </xf>
    <xf numFmtId="0" fontId="96" fillId="4" borderId="0" xfId="0" applyNumberFormat="1" applyFont="1" applyFill="1">
      <alignment vertical="center"/>
    </xf>
    <xf numFmtId="0" fontId="96" fillId="4" borderId="0" xfId="0" applyNumberFormat="1" applyFont="1" applyFill="1" applyAlignment="1">
      <alignment horizontal="left" vertical="center"/>
    </xf>
    <xf numFmtId="0" fontId="4" fillId="4" borderId="1" xfId="4612" applyNumberFormat="1" applyFont="1" applyFill="1" applyBorder="1" applyAlignment="1">
      <alignment horizontal="center" vertical="center"/>
    </xf>
    <xf numFmtId="0" fontId="35" fillId="4" borderId="1" xfId="4612" applyNumberFormat="1" applyFont="1" applyFill="1" applyBorder="1" applyAlignment="1">
      <alignment horizontal="center" vertical="center" wrapText="1"/>
    </xf>
    <xf numFmtId="0" fontId="2" fillId="4" borderId="1" xfId="4612" applyNumberFormat="1" applyFont="1" applyFill="1" applyBorder="1" applyAlignment="1">
      <alignment horizontal="center" vertical="center" wrapText="1"/>
    </xf>
    <xf numFmtId="0" fontId="2" fillId="4" borderId="1" xfId="7196" applyNumberFormat="1" applyFont="1" applyFill="1" applyBorder="1" applyAlignment="1">
      <alignment horizontal="center" vertical="center" wrapText="1"/>
    </xf>
    <xf numFmtId="0" fontId="2" fillId="4" borderId="1" xfId="9218" applyNumberFormat="1" applyFont="1" applyFill="1" applyBorder="1" applyAlignment="1">
      <alignment horizontal="center" vertical="center" wrapText="1"/>
    </xf>
    <xf numFmtId="0" fontId="35" fillId="4" borderId="1" xfId="7196" applyNumberFormat="1" applyFont="1" applyFill="1" applyBorder="1" applyAlignment="1">
      <alignment horizontal="center" vertical="center" wrapText="1"/>
    </xf>
    <xf numFmtId="0" fontId="4" fillId="4" borderId="0" xfId="4612" applyNumberFormat="1" applyFont="1" applyFill="1" applyAlignment="1">
      <alignment horizontal="center" vertical="center" wrapText="1"/>
    </xf>
    <xf numFmtId="0" fontId="4" fillId="4" borderId="0" xfId="4612" applyNumberFormat="1" applyFont="1" applyFill="1" applyAlignment="1">
      <alignment vertical="center"/>
    </xf>
    <xf numFmtId="0" fontId="97" fillId="4" borderId="0" xfId="4612" applyNumberFormat="1" applyFont="1" applyFill="1" applyAlignment="1">
      <alignment vertical="center"/>
    </xf>
    <xf numFmtId="0" fontId="2" fillId="4" borderId="0" xfId="4612" applyNumberFormat="1" applyFont="1" applyFill="1" applyBorder="1" applyAlignment="1">
      <alignment horizontal="center" vertical="center" wrapText="1"/>
    </xf>
    <xf numFmtId="0" fontId="4" fillId="4" borderId="1" xfId="4612" applyNumberFormat="1" applyFont="1" applyFill="1" applyBorder="1" applyAlignment="1">
      <alignment horizontal="center" vertical="center" wrapText="1"/>
    </xf>
    <xf numFmtId="0" fontId="4" fillId="0" borderId="1" xfId="4612" applyNumberFormat="1" applyFont="1" applyFill="1" applyBorder="1" applyAlignment="1">
      <alignment horizontal="center" vertical="center" wrapText="1"/>
    </xf>
    <xf numFmtId="0" fontId="4" fillId="5" borderId="1" xfId="4612" applyNumberFormat="1" applyFont="1" applyFill="1" applyBorder="1" applyAlignment="1">
      <alignment horizontal="center" vertical="center"/>
    </xf>
    <xf numFmtId="0" fontId="4" fillId="0" borderId="1" xfId="4612" applyNumberFormat="1" applyFont="1" applyFill="1" applyBorder="1" applyAlignment="1">
      <alignment vertical="center"/>
    </xf>
    <xf numFmtId="0" fontId="4" fillId="0" borderId="1" xfId="4612" applyNumberFormat="1" applyFont="1" applyFill="1" applyBorder="1" applyAlignment="1">
      <alignment horizontal="center" vertical="center"/>
    </xf>
    <xf numFmtId="182" fontId="23" fillId="0" borderId="1" xfId="0" applyFont="1" applyFill="1" applyBorder="1" applyAlignment="1">
      <alignment vertical="center" wrapText="1"/>
    </xf>
    <xf numFmtId="0" fontId="98" fillId="0" borderId="0" xfId="0" applyNumberFormat="1" applyFont="1">
      <alignment vertical="center"/>
    </xf>
    <xf numFmtId="0" fontId="98" fillId="0" borderId="0" xfId="0" applyNumberFormat="1" applyFont="1" applyAlignment="1">
      <alignment horizontal="center" vertical="center"/>
    </xf>
    <xf numFmtId="0" fontId="3" fillId="0" borderId="0" xfId="4430" applyNumberFormat="1" applyFont="1"/>
    <xf numFmtId="0" fontId="32" fillId="4" borderId="1" xfId="4430" applyNumberFormat="1" applyFont="1" applyFill="1" applyBorder="1" applyAlignment="1">
      <alignment horizontal="center" vertical="center"/>
    </xf>
    <xf numFmtId="0" fontId="29" fillId="4" borderId="1" xfId="4430" applyNumberFormat="1" applyFont="1" applyFill="1" applyBorder="1" applyAlignment="1">
      <alignment horizontal="center" vertical="center"/>
    </xf>
    <xf numFmtId="0" fontId="32" fillId="4" borderId="1" xfId="4430" applyNumberFormat="1" applyFont="1" applyFill="1" applyBorder="1" applyAlignment="1">
      <alignment horizontal="center" vertical="center" wrapText="1"/>
    </xf>
    <xf numFmtId="0" fontId="29" fillId="4" borderId="1" xfId="4430" applyNumberFormat="1" applyFont="1" applyFill="1" applyBorder="1" applyAlignment="1">
      <alignment horizontal="center" vertical="center" wrapText="1"/>
    </xf>
    <xf numFmtId="184" fontId="29" fillId="4" borderId="1" xfId="4430" applyNumberFormat="1" applyFont="1" applyFill="1" applyBorder="1" applyAlignment="1">
      <alignment horizontal="center" vertical="center"/>
    </xf>
    <xf numFmtId="184" fontId="29" fillId="4" borderId="1" xfId="4430" applyNumberFormat="1" applyFont="1" applyFill="1" applyBorder="1" applyAlignment="1">
      <alignment horizontal="center" vertical="center" wrapText="1"/>
    </xf>
    <xf numFmtId="0" fontId="3" fillId="0" borderId="0" xfId="4430" applyNumberFormat="1" applyFont="1" applyAlignment="1">
      <alignment vertical="center"/>
    </xf>
    <xf numFmtId="0" fontId="29" fillId="4" borderId="1" xfId="9219" applyNumberFormat="1" applyFont="1" applyFill="1" applyBorder="1" applyAlignment="1">
      <alignment horizontal="center" vertical="center" wrapText="1"/>
    </xf>
    <xf numFmtId="179" fontId="29" fillId="4" borderId="1" xfId="8909" applyNumberFormat="1" applyFont="1" applyFill="1" applyBorder="1" applyAlignment="1">
      <alignment horizontal="center" vertical="center" wrapText="1"/>
    </xf>
    <xf numFmtId="0" fontId="32" fillId="4" borderId="1" xfId="9219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 wrapText="1"/>
    </xf>
    <xf numFmtId="0" fontId="32" fillId="4" borderId="0" xfId="4430" applyNumberFormat="1" applyFont="1" applyFill="1" applyAlignment="1">
      <alignment horizontal="center" vertical="center"/>
    </xf>
    <xf numFmtId="0" fontId="32" fillId="4" borderId="0" xfId="4430" applyNumberFormat="1" applyFont="1" applyFill="1" applyAlignment="1">
      <alignment horizontal="center" vertical="center" wrapText="1"/>
    </xf>
    <xf numFmtId="184" fontId="32" fillId="4" borderId="0" xfId="4430" applyNumberFormat="1" applyFont="1" applyFill="1" applyAlignment="1">
      <alignment horizontal="center" vertical="center" wrapText="1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100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  <xf numFmtId="0" fontId="87" fillId="0" borderId="31" xfId="0" applyNumberFormat="1" applyFont="1" applyBorder="1" applyAlignment="1">
      <alignment vertical="center"/>
    </xf>
    <xf numFmtId="182" fontId="98" fillId="0" borderId="31" xfId="0" applyNumberFormat="1" applyFont="1" applyBorder="1" applyAlignment="1">
      <alignment vertical="center"/>
    </xf>
    <xf numFmtId="0" fontId="89" fillId="4" borderId="31" xfId="0" applyNumberFormat="1" applyFont="1" applyFill="1" applyBorder="1" applyAlignment="1" applyProtection="1">
      <alignment horizontal="center" vertical="center" wrapText="1"/>
    </xf>
    <xf numFmtId="0" fontId="92" fillId="4" borderId="0" xfId="4430" applyNumberFormat="1" applyFont="1" applyFill="1" applyBorder="1" applyAlignment="1">
      <alignment horizontal="center" vertical="center"/>
    </xf>
    <xf numFmtId="0" fontId="5" fillId="4" borderId="0" xfId="0" applyNumberFormat="1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95" fillId="4" borderId="31" xfId="4612" applyNumberFormat="1" applyFont="1" applyFill="1" applyBorder="1" applyAlignment="1">
      <alignment horizontal="center" vertical="center" wrapText="1"/>
    </xf>
    <xf numFmtId="0" fontId="4" fillId="4" borderId="39" xfId="4612" applyNumberFormat="1" applyFont="1" applyFill="1" applyBorder="1" applyAlignment="1">
      <alignment horizontal="center" vertical="center" wrapText="1"/>
    </xf>
    <xf numFmtId="0" fontId="4" fillId="4" borderId="5" xfId="4612" applyNumberFormat="1" applyFont="1" applyFill="1" applyBorder="1" applyAlignment="1">
      <alignment horizontal="center" vertical="center" wrapText="1"/>
    </xf>
    <xf numFmtId="0" fontId="4" fillId="4" borderId="6" xfId="4612" applyNumberFormat="1" applyFont="1" applyFill="1" applyBorder="1" applyAlignment="1">
      <alignment horizontal="center" vertical="center" wrapText="1"/>
    </xf>
    <xf numFmtId="0" fontId="4" fillId="4" borderId="7" xfId="4612" applyNumberFormat="1" applyFont="1" applyFill="1" applyBorder="1" applyAlignment="1">
      <alignment horizontal="center" vertical="center" wrapText="1"/>
    </xf>
    <xf numFmtId="0" fontId="99" fillId="4" borderId="31" xfId="4430" applyNumberFormat="1" applyFont="1" applyFill="1" applyBorder="1" applyAlignment="1">
      <alignment horizontal="center" vertical="center"/>
    </xf>
  </cellXfs>
  <cellStyles count="9220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7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08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219"/>
    <cellStyle name="常规_小学设备预算" xfId="9218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304" t="s">
        <v>178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6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473</v>
      </c>
      <c r="F2" s="32" t="s">
        <v>474</v>
      </c>
      <c r="G2" s="32" t="s">
        <v>475</v>
      </c>
      <c r="H2" s="32" t="s">
        <v>476</v>
      </c>
      <c r="I2" s="32" t="s">
        <v>477</v>
      </c>
      <c r="J2" s="32" t="s">
        <v>478</v>
      </c>
      <c r="K2" s="32" t="s">
        <v>479</v>
      </c>
      <c r="L2" s="32" t="s">
        <v>480</v>
      </c>
      <c r="M2" s="32" t="s">
        <v>481</v>
      </c>
      <c r="N2" s="32" t="s">
        <v>25</v>
      </c>
    </row>
    <row r="3" spans="1:16">
      <c r="A3" s="33" t="s">
        <v>182</v>
      </c>
      <c r="B3" s="34" t="s">
        <v>183</v>
      </c>
      <c r="C3" s="34"/>
      <c r="D3" s="35" t="s">
        <v>184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185</v>
      </c>
      <c r="B4" s="34" t="s">
        <v>128</v>
      </c>
      <c r="C4" s="34"/>
      <c r="D4" s="35" t="s">
        <v>184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186</v>
      </c>
      <c r="B5" s="34" t="s">
        <v>187</v>
      </c>
      <c r="C5" s="34"/>
      <c r="D5" s="35" t="s">
        <v>184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188</v>
      </c>
      <c r="B6" s="34" t="s">
        <v>189</v>
      </c>
      <c r="C6" s="34" t="s">
        <v>190</v>
      </c>
      <c r="D6" s="35" t="s">
        <v>191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192</v>
      </c>
      <c r="B7" s="34" t="s">
        <v>193</v>
      </c>
      <c r="C7" s="34" t="s">
        <v>190</v>
      </c>
      <c r="D7" s="35" t="s">
        <v>191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194</v>
      </c>
      <c r="B8" s="34" t="s">
        <v>195</v>
      </c>
      <c r="C8" s="34"/>
      <c r="D8" s="35" t="s">
        <v>184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196</v>
      </c>
      <c r="B9" s="34" t="s">
        <v>197</v>
      </c>
      <c r="C9" s="34" t="s">
        <v>190</v>
      </c>
      <c r="D9" s="35" t="s">
        <v>191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198</v>
      </c>
      <c r="B10" s="34" t="s">
        <v>199</v>
      </c>
      <c r="C10" s="34"/>
      <c r="D10" s="35" t="s">
        <v>184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204</v>
      </c>
      <c r="B13" s="34" t="s">
        <v>205</v>
      </c>
      <c r="C13" s="34"/>
      <c r="D13" s="35" t="s">
        <v>206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214</v>
      </c>
      <c r="B17" s="34" t="s">
        <v>215</v>
      </c>
      <c r="C17" s="34"/>
      <c r="D17" s="35" t="s">
        <v>184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222</v>
      </c>
      <c r="B20" s="34" t="s">
        <v>223</v>
      </c>
      <c r="C20" s="34"/>
      <c r="D20" s="42" t="s">
        <v>184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227</v>
      </c>
      <c r="B22" s="34" t="s">
        <v>228</v>
      </c>
      <c r="C22" s="34"/>
      <c r="D22" s="42" t="s">
        <v>209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234</v>
      </c>
      <c r="B25" s="34" t="s">
        <v>235</v>
      </c>
      <c r="C25" s="34"/>
      <c r="D25" s="35" t="s">
        <v>184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239</v>
      </c>
      <c r="B27" s="34" t="s">
        <v>240</v>
      </c>
      <c r="C27" s="34"/>
      <c r="D27" s="35" t="s">
        <v>184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249</v>
      </c>
      <c r="B31" s="34" t="s">
        <v>250</v>
      </c>
      <c r="C31" s="34"/>
      <c r="D31" s="35" t="s">
        <v>184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251</v>
      </c>
      <c r="B32" s="34" t="s">
        <v>252</v>
      </c>
      <c r="C32" s="34"/>
      <c r="D32" s="35" t="s">
        <v>184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253</v>
      </c>
      <c r="B33" s="34" t="s">
        <v>254</v>
      </c>
      <c r="C33" s="34" t="s">
        <v>255</v>
      </c>
      <c r="D33" s="42" t="s">
        <v>256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257</v>
      </c>
      <c r="B34" s="34" t="s">
        <v>258</v>
      </c>
      <c r="C34" s="34" t="s">
        <v>255</v>
      </c>
      <c r="D34" s="42" t="s">
        <v>256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259</v>
      </c>
      <c r="B35" s="34" t="s">
        <v>260</v>
      </c>
      <c r="C35" s="34" t="s">
        <v>255</v>
      </c>
      <c r="D35" s="42" t="s">
        <v>261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262</v>
      </c>
      <c r="B36" s="34" t="s">
        <v>263</v>
      </c>
      <c r="C36" s="34" t="s">
        <v>255</v>
      </c>
      <c r="D36" s="42" t="s">
        <v>256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264</v>
      </c>
      <c r="B37" s="34" t="s">
        <v>265</v>
      </c>
      <c r="C37" s="34" t="s">
        <v>255</v>
      </c>
      <c r="D37" s="42" t="s">
        <v>256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266</v>
      </c>
      <c r="B38" s="34" t="s">
        <v>267</v>
      </c>
      <c r="C38" s="34" t="s">
        <v>255</v>
      </c>
      <c r="D38" s="42" t="s">
        <v>256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268</v>
      </c>
      <c r="B39" s="34" t="s">
        <v>269</v>
      </c>
      <c r="C39" s="34" t="s">
        <v>255</v>
      </c>
      <c r="D39" s="42" t="s">
        <v>256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270</v>
      </c>
      <c r="B40" s="34" t="s">
        <v>271</v>
      </c>
      <c r="C40" s="34"/>
      <c r="D40" s="35" t="s">
        <v>184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275</v>
      </c>
      <c r="B42" s="34" t="s">
        <v>276</v>
      </c>
      <c r="C42" s="34"/>
      <c r="D42" s="35" t="s">
        <v>184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281</v>
      </c>
      <c r="B45" s="34" t="s">
        <v>282</v>
      </c>
      <c r="C45" s="34"/>
      <c r="D45" s="35" t="s">
        <v>184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285</v>
      </c>
      <c r="B47" s="34" t="s">
        <v>286</v>
      </c>
      <c r="C47" s="34"/>
      <c r="D47" s="35" t="s">
        <v>184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298</v>
      </c>
      <c r="B52" s="34" t="s">
        <v>299</v>
      </c>
      <c r="C52" s="34"/>
      <c r="D52" s="35" t="s">
        <v>184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300</v>
      </c>
      <c r="B53" s="34" t="s">
        <v>301</v>
      </c>
      <c r="C53" s="34"/>
      <c r="D53" s="35" t="s">
        <v>302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303</v>
      </c>
      <c r="B54" s="34" t="s">
        <v>304</v>
      </c>
      <c r="C54" s="34" t="s">
        <v>190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305</v>
      </c>
      <c r="B55" s="34" t="s">
        <v>306</v>
      </c>
      <c r="C55" s="34" t="s">
        <v>190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307</v>
      </c>
      <c r="B56" s="34" t="s">
        <v>308</v>
      </c>
      <c r="C56" s="34" t="s">
        <v>190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309</v>
      </c>
      <c r="B57" s="34" t="s">
        <v>310</v>
      </c>
      <c r="C57" s="34" t="s">
        <v>190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311</v>
      </c>
      <c r="B58" s="34" t="s">
        <v>312</v>
      </c>
      <c r="C58" s="34" t="s">
        <v>190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313</v>
      </c>
      <c r="B59" s="34" t="s">
        <v>314</v>
      </c>
      <c r="C59" s="34" t="s">
        <v>190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315</v>
      </c>
      <c r="B60" s="34" t="s">
        <v>316</v>
      </c>
      <c r="C60" s="34" t="s">
        <v>190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317</v>
      </c>
      <c r="B61" s="34" t="s">
        <v>318</v>
      </c>
      <c r="C61" s="34" t="s">
        <v>190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325</v>
      </c>
      <c r="B64" s="34" t="s">
        <v>326</v>
      </c>
      <c r="C64" s="34" t="s">
        <v>190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327</v>
      </c>
      <c r="B65" s="34" t="s">
        <v>328</v>
      </c>
      <c r="C65" s="34" t="s">
        <v>190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329</v>
      </c>
      <c r="B66" s="34" t="s">
        <v>330</v>
      </c>
      <c r="C66" s="34" t="s">
        <v>190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331</v>
      </c>
      <c r="B67" s="34" t="s">
        <v>332</v>
      </c>
      <c r="C67" s="34" t="s">
        <v>190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333</v>
      </c>
      <c r="B68" s="34" t="s">
        <v>334</v>
      </c>
      <c r="C68" s="34" t="s">
        <v>190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335</v>
      </c>
      <c r="B69" s="34" t="s">
        <v>336</v>
      </c>
      <c r="C69" s="34" t="s">
        <v>190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337</v>
      </c>
      <c r="B70" s="34" t="s">
        <v>338</v>
      </c>
      <c r="C70" s="34" t="s">
        <v>190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339</v>
      </c>
      <c r="B71" s="34" t="s">
        <v>340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344</v>
      </c>
      <c r="B73" s="34" t="s">
        <v>345</v>
      </c>
      <c r="C73" s="34"/>
      <c r="D73" s="35" t="s">
        <v>184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349</v>
      </c>
      <c r="B75" s="34" t="s">
        <v>350</v>
      </c>
      <c r="C75" s="34"/>
      <c r="D75" s="35" t="s">
        <v>184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354</v>
      </c>
      <c r="B77" s="34" t="s">
        <v>355</v>
      </c>
      <c r="C77" s="34"/>
      <c r="D77" s="35" t="s">
        <v>184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358</v>
      </c>
      <c r="B79" s="34" t="s">
        <v>359</v>
      </c>
      <c r="C79" s="34"/>
      <c r="D79" s="35" t="s">
        <v>184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363</v>
      </c>
      <c r="B81" s="34" t="s">
        <v>364</v>
      </c>
      <c r="C81" s="34"/>
      <c r="D81" s="35" t="s">
        <v>184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367</v>
      </c>
      <c r="B83" s="34" t="s">
        <v>368</v>
      </c>
      <c r="C83" s="34"/>
      <c r="D83" s="35" t="s">
        <v>184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372</v>
      </c>
      <c r="B85" s="34" t="s">
        <v>373</v>
      </c>
      <c r="C85" s="34"/>
      <c r="D85" s="35" t="s">
        <v>184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374</v>
      </c>
      <c r="B86" s="34" t="s">
        <v>375</v>
      </c>
      <c r="C86" s="34"/>
      <c r="D86" s="35" t="s">
        <v>184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376</v>
      </c>
      <c r="B87" s="34" t="s">
        <v>377</v>
      </c>
      <c r="C87" s="34" t="s">
        <v>190</v>
      </c>
      <c r="D87" s="47" t="s">
        <v>292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378</v>
      </c>
      <c r="B88" s="34" t="s">
        <v>379</v>
      </c>
      <c r="C88" s="34" t="s">
        <v>190</v>
      </c>
      <c r="D88" s="35" t="s">
        <v>380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381</v>
      </c>
      <c r="B89" s="34" t="s">
        <v>382</v>
      </c>
      <c r="C89" s="34"/>
      <c r="D89" s="35" t="s">
        <v>184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389</v>
      </c>
      <c r="B92" s="34" t="s">
        <v>390</v>
      </c>
      <c r="C92" s="34" t="s">
        <v>190</v>
      </c>
      <c r="D92" s="47" t="s">
        <v>292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391</v>
      </c>
      <c r="B93" s="34" t="s">
        <v>392</v>
      </c>
      <c r="C93" s="34"/>
      <c r="D93" s="35" t="s">
        <v>184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396</v>
      </c>
      <c r="B95" s="53" t="s">
        <v>397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398</v>
      </c>
      <c r="B96" s="34" t="s">
        <v>399</v>
      </c>
      <c r="C96" s="34"/>
      <c r="D96" s="35" t="s">
        <v>400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401</v>
      </c>
      <c r="B97" s="56" t="s">
        <v>402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403</v>
      </c>
      <c r="B98" s="56" t="s">
        <v>404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405</v>
      </c>
      <c r="B99" s="56" t="s">
        <v>406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407</v>
      </c>
      <c r="B100" s="56" t="s">
        <v>408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409</v>
      </c>
      <c r="B101" s="34" t="s">
        <v>410</v>
      </c>
      <c r="C101" s="34"/>
      <c r="D101" s="35" t="s">
        <v>411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412</v>
      </c>
      <c r="B102" s="56" t="s">
        <v>402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413</v>
      </c>
      <c r="B103" s="56" t="s">
        <v>404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414</v>
      </c>
      <c r="B104" s="56" t="s">
        <v>406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415</v>
      </c>
      <c r="B105" s="56" t="s">
        <v>408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416</v>
      </c>
      <c r="B106" s="34" t="s">
        <v>417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418</v>
      </c>
      <c r="B107" s="34" t="s">
        <v>419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420</v>
      </c>
      <c r="B108" s="56" t="s">
        <v>421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422</v>
      </c>
      <c r="B109" s="56" t="s">
        <v>423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04" t="s">
        <v>178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142" t="s">
        <v>451</v>
      </c>
      <c r="F2" s="142" t="s">
        <v>175</v>
      </c>
      <c r="G2" s="142" t="s">
        <v>452</v>
      </c>
      <c r="H2" s="142" t="s">
        <v>453</v>
      </c>
      <c r="I2" s="142" t="s">
        <v>454</v>
      </c>
      <c r="J2" s="142" t="s">
        <v>174</v>
      </c>
      <c r="K2" s="142" t="s">
        <v>455</v>
      </c>
      <c r="L2" s="142" t="s">
        <v>173</v>
      </c>
      <c r="M2" s="142" t="s">
        <v>456</v>
      </c>
      <c r="N2" s="142" t="s">
        <v>172</v>
      </c>
      <c r="O2" s="142" t="s">
        <v>171</v>
      </c>
      <c r="P2" s="142" t="s">
        <v>457</v>
      </c>
      <c r="Q2" s="142" t="s">
        <v>458</v>
      </c>
      <c r="R2" s="142" t="s">
        <v>459</v>
      </c>
      <c r="S2" s="142" t="s">
        <v>460</v>
      </c>
      <c r="T2" s="142" t="s">
        <v>461</v>
      </c>
      <c r="U2" s="142" t="s">
        <v>462</v>
      </c>
      <c r="V2" s="142" t="s">
        <v>463</v>
      </c>
      <c r="W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214</v>
      </c>
      <c r="B17" s="34" t="s">
        <v>215</v>
      </c>
      <c r="C17" s="34"/>
      <c r="D17" s="35" t="s">
        <v>184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222</v>
      </c>
      <c r="B20" s="34" t="s">
        <v>223</v>
      </c>
      <c r="C20" s="34"/>
      <c r="D20" s="42" t="s">
        <v>184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227</v>
      </c>
      <c r="B22" s="34" t="s">
        <v>228</v>
      </c>
      <c r="C22" s="34"/>
      <c r="D22" s="42" t="s">
        <v>209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234</v>
      </c>
      <c r="B25" s="34" t="s">
        <v>235</v>
      </c>
      <c r="C25" s="34"/>
      <c r="D25" s="35" t="s">
        <v>184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239</v>
      </c>
      <c r="B27" s="34" t="s">
        <v>240</v>
      </c>
      <c r="C27" s="34"/>
      <c r="D27" s="35" t="s">
        <v>184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281</v>
      </c>
      <c r="B45" s="34" t="s">
        <v>282</v>
      </c>
      <c r="C45" s="34"/>
      <c r="D45" s="35" t="s">
        <v>184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285</v>
      </c>
      <c r="B47" s="34" t="s">
        <v>286</v>
      </c>
      <c r="C47" s="34"/>
      <c r="D47" s="35" t="s">
        <v>184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300</v>
      </c>
      <c r="B53" s="34" t="s">
        <v>301</v>
      </c>
      <c r="C53" s="34"/>
      <c r="D53" s="35" t="s">
        <v>302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303</v>
      </c>
      <c r="B54" s="34" t="s">
        <v>304</v>
      </c>
      <c r="C54" s="34" t="s">
        <v>190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309</v>
      </c>
      <c r="B57" s="34" t="s">
        <v>310</v>
      </c>
      <c r="C57" s="34" t="s">
        <v>190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311</v>
      </c>
      <c r="B58" s="34" t="s">
        <v>312</v>
      </c>
      <c r="C58" s="34" t="s">
        <v>190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313</v>
      </c>
      <c r="B59" s="34" t="s">
        <v>314</v>
      </c>
      <c r="C59" s="34" t="s">
        <v>190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315</v>
      </c>
      <c r="B60" s="34" t="s">
        <v>316</v>
      </c>
      <c r="C60" s="34" t="s">
        <v>190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317</v>
      </c>
      <c r="B61" s="34" t="s">
        <v>318</v>
      </c>
      <c r="C61" s="34" t="s">
        <v>190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327</v>
      </c>
      <c r="B65" s="34" t="s">
        <v>328</v>
      </c>
      <c r="C65" s="34" t="s">
        <v>190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329</v>
      </c>
      <c r="B66" s="34" t="s">
        <v>330</v>
      </c>
      <c r="C66" s="34" t="s">
        <v>190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333</v>
      </c>
      <c r="B68" s="34" t="s">
        <v>334</v>
      </c>
      <c r="C68" s="34" t="s">
        <v>190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335</v>
      </c>
      <c r="B69" s="34" t="s">
        <v>336</v>
      </c>
      <c r="C69" s="34" t="s">
        <v>190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337</v>
      </c>
      <c r="B70" s="34" t="s">
        <v>338</v>
      </c>
      <c r="C70" s="34" t="s">
        <v>190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339</v>
      </c>
      <c r="B71" s="34" t="s">
        <v>340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344</v>
      </c>
      <c r="B73" s="34" t="s">
        <v>345</v>
      </c>
      <c r="C73" s="34"/>
      <c r="D73" s="35" t="s">
        <v>184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349</v>
      </c>
      <c r="B75" s="34" t="s">
        <v>350</v>
      </c>
      <c r="C75" s="34"/>
      <c r="D75" s="35" t="s">
        <v>184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358</v>
      </c>
      <c r="B79" s="34" t="s">
        <v>359</v>
      </c>
      <c r="C79" s="34"/>
      <c r="D79" s="35" t="s">
        <v>184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363</v>
      </c>
      <c r="B81" s="34" t="s">
        <v>364</v>
      </c>
      <c r="C81" s="34"/>
      <c r="D81" s="35" t="s">
        <v>184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372</v>
      </c>
      <c r="B85" s="34" t="s">
        <v>373</v>
      </c>
      <c r="C85" s="34"/>
      <c r="D85" s="35" t="s">
        <v>184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381</v>
      </c>
      <c r="B89" s="34" t="s">
        <v>382</v>
      </c>
      <c r="C89" s="34"/>
      <c r="D89" s="35" t="s">
        <v>184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401</v>
      </c>
      <c r="B97" s="56" t="s">
        <v>402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412</v>
      </c>
      <c r="B102" s="56" t="s">
        <v>402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418</v>
      </c>
      <c r="B107" s="34" t="s">
        <v>419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420</v>
      </c>
      <c r="B108" s="56" t="s">
        <v>421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422</v>
      </c>
      <c r="B109" s="56" t="s">
        <v>423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304" t="s">
        <v>544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</row>
    <row r="2" spans="1:19">
      <c r="A2" s="146" t="s">
        <v>0</v>
      </c>
      <c r="B2" s="146" t="s">
        <v>179</v>
      </c>
      <c r="C2" s="146" t="s">
        <v>180</v>
      </c>
      <c r="D2" s="147" t="s">
        <v>181</v>
      </c>
      <c r="E2" s="147" t="s">
        <v>545</v>
      </c>
      <c r="F2" s="147" t="s">
        <v>546</v>
      </c>
      <c r="G2" s="147" t="s">
        <v>547</v>
      </c>
      <c r="H2" s="147" t="s">
        <v>548</v>
      </c>
      <c r="I2" s="147" t="s">
        <v>549</v>
      </c>
      <c r="J2" s="147" t="s">
        <v>550</v>
      </c>
      <c r="K2" s="147" t="s">
        <v>551</v>
      </c>
      <c r="L2" s="147" t="s">
        <v>552</v>
      </c>
      <c r="M2" s="147" t="s">
        <v>553</v>
      </c>
      <c r="N2" s="147" t="s">
        <v>554</v>
      </c>
      <c r="O2" s="147" t="s">
        <v>555</v>
      </c>
      <c r="P2" s="147" t="s">
        <v>556</v>
      </c>
      <c r="Q2" s="147" t="s">
        <v>25</v>
      </c>
      <c r="R2" s="148"/>
    </row>
    <row r="3" spans="1:19">
      <c r="A3" s="149" t="s">
        <v>182</v>
      </c>
      <c r="B3" s="150" t="s">
        <v>183</v>
      </c>
      <c r="C3" s="150"/>
      <c r="D3" s="151" t="s">
        <v>184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185</v>
      </c>
      <c r="B4" s="150" t="s">
        <v>128</v>
      </c>
      <c r="C4" s="150"/>
      <c r="D4" s="151" t="s">
        <v>184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186</v>
      </c>
      <c r="B5" s="150" t="s">
        <v>187</v>
      </c>
      <c r="C5" s="150"/>
      <c r="D5" s="151" t="s">
        <v>184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188</v>
      </c>
      <c r="B6" s="150" t="s">
        <v>189</v>
      </c>
      <c r="C6" s="150" t="s">
        <v>190</v>
      </c>
      <c r="D6" s="151" t="s">
        <v>191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192</v>
      </c>
      <c r="B7" s="150" t="s">
        <v>193</v>
      </c>
      <c r="C7" s="150" t="s">
        <v>190</v>
      </c>
      <c r="D7" s="151" t="s">
        <v>191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194</v>
      </c>
      <c r="B8" s="150" t="s">
        <v>195</v>
      </c>
      <c r="C8" s="150"/>
      <c r="D8" s="151" t="s">
        <v>184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196</v>
      </c>
      <c r="B9" s="150" t="s">
        <v>197</v>
      </c>
      <c r="C9" s="150" t="s">
        <v>190</v>
      </c>
      <c r="D9" s="151" t="s">
        <v>191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198</v>
      </c>
      <c r="B10" s="150" t="s">
        <v>199</v>
      </c>
      <c r="C10" s="150"/>
      <c r="D10" s="151" t="s">
        <v>184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200</v>
      </c>
      <c r="B11" s="155" t="s">
        <v>201</v>
      </c>
      <c r="C11" s="155" t="s">
        <v>190</v>
      </c>
      <c r="D11" s="156" t="s">
        <v>184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202</v>
      </c>
      <c r="B12" s="155" t="s">
        <v>203</v>
      </c>
      <c r="C12" s="155" t="s">
        <v>190</v>
      </c>
      <c r="D12" s="156" t="s">
        <v>184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204</v>
      </c>
      <c r="B13" s="150" t="s">
        <v>205</v>
      </c>
      <c r="C13" s="150"/>
      <c r="D13" s="151" t="s">
        <v>206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207</v>
      </c>
      <c r="B14" s="155" t="s">
        <v>557</v>
      </c>
      <c r="C14" s="155" t="s">
        <v>190</v>
      </c>
      <c r="D14" s="156" t="s">
        <v>209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210</v>
      </c>
      <c r="B15" s="155" t="s">
        <v>558</v>
      </c>
      <c r="C15" s="155" t="s">
        <v>190</v>
      </c>
      <c r="D15" s="156" t="s">
        <v>209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212</v>
      </c>
      <c r="B16" s="155" t="s">
        <v>559</v>
      </c>
      <c r="C16" s="155" t="s">
        <v>190</v>
      </c>
      <c r="D16" s="156" t="s">
        <v>209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214</v>
      </c>
      <c r="B17" s="150" t="s">
        <v>215</v>
      </c>
      <c r="C17" s="150"/>
      <c r="D17" s="151" t="s">
        <v>184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216</v>
      </c>
      <c r="B18" s="158" t="s">
        <v>217</v>
      </c>
      <c r="C18" s="158" t="s">
        <v>190</v>
      </c>
      <c r="D18" s="159" t="s">
        <v>218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219</v>
      </c>
      <c r="B19" s="158" t="s">
        <v>220</v>
      </c>
      <c r="C19" s="158" t="s">
        <v>190</v>
      </c>
      <c r="D19" s="159" t="s">
        <v>221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222</v>
      </c>
      <c r="B20" s="150" t="s">
        <v>223</v>
      </c>
      <c r="C20" s="150"/>
      <c r="D20" s="159" t="s">
        <v>184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224</v>
      </c>
      <c r="B21" s="150" t="s">
        <v>560</v>
      </c>
      <c r="C21" s="150" t="s">
        <v>226</v>
      </c>
      <c r="D21" s="159" t="s">
        <v>184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227</v>
      </c>
      <c r="B22" s="150" t="s">
        <v>228</v>
      </c>
      <c r="C22" s="150"/>
      <c r="D22" s="159" t="s">
        <v>209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229</v>
      </c>
      <c r="B23" s="150" t="s">
        <v>561</v>
      </c>
      <c r="C23" s="150" t="s">
        <v>231</v>
      </c>
      <c r="D23" s="159" t="s">
        <v>209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232</v>
      </c>
      <c r="B24" s="150" t="s">
        <v>562</v>
      </c>
      <c r="C24" s="150" t="s">
        <v>231</v>
      </c>
      <c r="D24" s="159" t="s">
        <v>209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234</v>
      </c>
      <c r="B25" s="150" t="s">
        <v>235</v>
      </c>
      <c r="C25" s="150"/>
      <c r="D25" s="151" t="s">
        <v>184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236</v>
      </c>
      <c r="B26" s="155" t="s">
        <v>563</v>
      </c>
      <c r="C26" s="155" t="s">
        <v>238</v>
      </c>
      <c r="D26" s="156" t="s">
        <v>209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239</v>
      </c>
      <c r="B27" s="150" t="s">
        <v>240</v>
      </c>
      <c r="C27" s="150"/>
      <c r="D27" s="151" t="s">
        <v>184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241</v>
      </c>
      <c r="B28" s="155" t="s">
        <v>242</v>
      </c>
      <c r="C28" s="155" t="s">
        <v>243</v>
      </c>
      <c r="D28" s="156" t="s">
        <v>209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244</v>
      </c>
      <c r="B29" s="150" t="s">
        <v>245</v>
      </c>
      <c r="C29" s="158" t="s">
        <v>190</v>
      </c>
      <c r="D29" s="156" t="s">
        <v>246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247</v>
      </c>
      <c r="B30" s="150" t="s">
        <v>248</v>
      </c>
      <c r="C30" s="150" t="s">
        <v>248</v>
      </c>
      <c r="D30" s="156" t="s">
        <v>209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249</v>
      </c>
      <c r="B31" s="150" t="s">
        <v>250</v>
      </c>
      <c r="C31" s="150"/>
      <c r="D31" s="151" t="s">
        <v>184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251</v>
      </c>
      <c r="B32" s="150" t="s">
        <v>252</v>
      </c>
      <c r="C32" s="150"/>
      <c r="D32" s="151" t="s">
        <v>184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253</v>
      </c>
      <c r="B33" s="150" t="s">
        <v>254</v>
      </c>
      <c r="C33" s="150" t="s">
        <v>255</v>
      </c>
      <c r="D33" s="159" t="s">
        <v>256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257</v>
      </c>
      <c r="B34" s="150" t="s">
        <v>258</v>
      </c>
      <c r="C34" s="150" t="s">
        <v>255</v>
      </c>
      <c r="D34" s="159" t="s">
        <v>256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259</v>
      </c>
      <c r="B35" s="150" t="s">
        <v>260</v>
      </c>
      <c r="C35" s="150" t="s">
        <v>255</v>
      </c>
      <c r="D35" s="159" t="s">
        <v>261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262</v>
      </c>
      <c r="B36" s="150" t="s">
        <v>263</v>
      </c>
      <c r="C36" s="150" t="s">
        <v>255</v>
      </c>
      <c r="D36" s="159" t="s">
        <v>256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264</v>
      </c>
      <c r="B37" s="150" t="s">
        <v>265</v>
      </c>
      <c r="C37" s="150" t="s">
        <v>255</v>
      </c>
      <c r="D37" s="159" t="s">
        <v>256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266</v>
      </c>
      <c r="B38" s="150" t="s">
        <v>267</v>
      </c>
      <c r="C38" s="150" t="s">
        <v>255</v>
      </c>
      <c r="D38" s="159" t="s">
        <v>256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268</v>
      </c>
      <c r="B39" s="150" t="s">
        <v>269</v>
      </c>
      <c r="C39" s="150" t="s">
        <v>255</v>
      </c>
      <c r="D39" s="159" t="s">
        <v>256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270</v>
      </c>
      <c r="B40" s="150" t="s">
        <v>271</v>
      </c>
      <c r="C40" s="150"/>
      <c r="D40" s="151" t="s">
        <v>184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272</v>
      </c>
      <c r="B41" s="155" t="s">
        <v>273</v>
      </c>
      <c r="C41" s="155" t="s">
        <v>190</v>
      </c>
      <c r="D41" s="156" t="s">
        <v>274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275</v>
      </c>
      <c r="B42" s="150" t="s">
        <v>276</v>
      </c>
      <c r="C42" s="150"/>
      <c r="D42" s="151" t="s">
        <v>184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277</v>
      </c>
      <c r="B43" s="155" t="s">
        <v>278</v>
      </c>
      <c r="C43" s="155" t="s">
        <v>190</v>
      </c>
      <c r="D43" s="156" t="s">
        <v>261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279</v>
      </c>
      <c r="B44" s="155" t="s">
        <v>280</v>
      </c>
      <c r="C44" s="155" t="s">
        <v>190</v>
      </c>
      <c r="D44" s="156" t="s">
        <v>261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281</v>
      </c>
      <c r="B45" s="150" t="s">
        <v>282</v>
      </c>
      <c r="C45" s="150"/>
      <c r="D45" s="151" t="s">
        <v>184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283</v>
      </c>
      <c r="B46" s="150" t="s">
        <v>284</v>
      </c>
      <c r="C46" s="150" t="s">
        <v>190</v>
      </c>
      <c r="D46" s="151" t="s">
        <v>191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285</v>
      </c>
      <c r="B47" s="150" t="s">
        <v>286</v>
      </c>
      <c r="C47" s="150"/>
      <c r="D47" s="151" t="s">
        <v>184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287</v>
      </c>
      <c r="B48" s="150" t="s">
        <v>288</v>
      </c>
      <c r="C48" s="150" t="s">
        <v>190</v>
      </c>
      <c r="D48" s="151" t="s">
        <v>289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290</v>
      </c>
      <c r="B49" s="155" t="s">
        <v>291</v>
      </c>
      <c r="C49" s="155" t="s">
        <v>190</v>
      </c>
      <c r="D49" s="156" t="s">
        <v>292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293</v>
      </c>
      <c r="B50" s="155" t="s">
        <v>294</v>
      </c>
      <c r="C50" s="155" t="s">
        <v>190</v>
      </c>
      <c r="D50" s="156" t="s">
        <v>292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295</v>
      </c>
      <c r="B51" s="150" t="s">
        <v>296</v>
      </c>
      <c r="C51" s="150" t="s">
        <v>190</v>
      </c>
      <c r="D51" s="159" t="s">
        <v>297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298</v>
      </c>
      <c r="B52" s="150" t="s">
        <v>299</v>
      </c>
      <c r="C52" s="150"/>
      <c r="D52" s="151" t="s">
        <v>184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300</v>
      </c>
      <c r="B53" s="150" t="s">
        <v>301</v>
      </c>
      <c r="C53" s="150"/>
      <c r="D53" s="151" t="s">
        <v>302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303</v>
      </c>
      <c r="B54" s="150" t="s">
        <v>304</v>
      </c>
      <c r="C54" s="150" t="s">
        <v>190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305</v>
      </c>
      <c r="B55" s="150" t="s">
        <v>306</v>
      </c>
      <c r="C55" s="150" t="s">
        <v>190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307</v>
      </c>
      <c r="B56" s="150" t="s">
        <v>308</v>
      </c>
      <c r="C56" s="150" t="s">
        <v>190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309</v>
      </c>
      <c r="B57" s="150" t="s">
        <v>310</v>
      </c>
      <c r="C57" s="150" t="s">
        <v>190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311</v>
      </c>
      <c r="B58" s="150" t="s">
        <v>312</v>
      </c>
      <c r="C58" s="150" t="s">
        <v>190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313</v>
      </c>
      <c r="B59" s="150" t="s">
        <v>314</v>
      </c>
      <c r="C59" s="150" t="s">
        <v>190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315</v>
      </c>
      <c r="B60" s="150" t="s">
        <v>316</v>
      </c>
      <c r="C60" s="150" t="s">
        <v>190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317</v>
      </c>
      <c r="B61" s="150" t="s">
        <v>318</v>
      </c>
      <c r="C61" s="150" t="s">
        <v>190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319</v>
      </c>
      <c r="B62" s="150" t="s">
        <v>320</v>
      </c>
      <c r="C62" s="150" t="s">
        <v>190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321</v>
      </c>
      <c r="B63" s="150" t="s">
        <v>564</v>
      </c>
      <c r="C63" s="150" t="s">
        <v>565</v>
      </c>
      <c r="D63" s="164" t="s">
        <v>566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325</v>
      </c>
      <c r="B64" s="150" t="s">
        <v>326</v>
      </c>
      <c r="C64" s="150" t="s">
        <v>190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327</v>
      </c>
      <c r="B65" s="150" t="s">
        <v>328</v>
      </c>
      <c r="C65" s="150" t="s">
        <v>190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329</v>
      </c>
      <c r="B66" s="150" t="s">
        <v>330</v>
      </c>
      <c r="C66" s="150" t="s">
        <v>190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331</v>
      </c>
      <c r="B67" s="150" t="s">
        <v>332</v>
      </c>
      <c r="C67" s="150" t="s">
        <v>190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333</v>
      </c>
      <c r="B68" s="150" t="s">
        <v>334</v>
      </c>
      <c r="C68" s="150" t="s">
        <v>190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335</v>
      </c>
      <c r="B69" s="150" t="s">
        <v>336</v>
      </c>
      <c r="C69" s="150" t="s">
        <v>190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337</v>
      </c>
      <c r="B70" s="150" t="s">
        <v>338</v>
      </c>
      <c r="C70" s="150" t="s">
        <v>190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339</v>
      </c>
      <c r="B71" s="150" t="s">
        <v>340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341</v>
      </c>
      <c r="B72" s="155" t="s">
        <v>342</v>
      </c>
      <c r="C72" s="155" t="s">
        <v>190</v>
      </c>
      <c r="D72" s="165" t="s">
        <v>343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344</v>
      </c>
      <c r="B73" s="150" t="s">
        <v>345</v>
      </c>
      <c r="C73" s="150"/>
      <c r="D73" s="151" t="s">
        <v>184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346</v>
      </c>
      <c r="B74" s="155" t="s">
        <v>347</v>
      </c>
      <c r="C74" s="155" t="s">
        <v>190</v>
      </c>
      <c r="D74" s="165" t="s">
        <v>348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349</v>
      </c>
      <c r="B75" s="150" t="s">
        <v>350</v>
      </c>
      <c r="C75" s="150"/>
      <c r="D75" s="151" t="s">
        <v>184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351</v>
      </c>
      <c r="B76" s="155" t="s">
        <v>352</v>
      </c>
      <c r="C76" s="155" t="s">
        <v>190</v>
      </c>
      <c r="D76" s="165" t="s">
        <v>353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354</v>
      </c>
      <c r="B77" s="150" t="s">
        <v>355</v>
      </c>
      <c r="C77" s="150"/>
      <c r="D77" s="151" t="s">
        <v>184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356</v>
      </c>
      <c r="B78" s="155" t="s">
        <v>357</v>
      </c>
      <c r="C78" s="155" t="s">
        <v>190</v>
      </c>
      <c r="D78" s="165" t="s">
        <v>292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358</v>
      </c>
      <c r="B79" s="150" t="s">
        <v>359</v>
      </c>
      <c r="C79" s="150"/>
      <c r="D79" s="151" t="s">
        <v>184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360</v>
      </c>
      <c r="B80" s="155" t="s">
        <v>361</v>
      </c>
      <c r="C80" s="155" t="s">
        <v>190</v>
      </c>
      <c r="D80" s="165" t="s">
        <v>362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363</v>
      </c>
      <c r="B81" s="150" t="s">
        <v>364</v>
      </c>
      <c r="C81" s="150"/>
      <c r="D81" s="151" t="s">
        <v>184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365</v>
      </c>
      <c r="B82" s="155" t="s">
        <v>366</v>
      </c>
      <c r="C82" s="155" t="s">
        <v>190</v>
      </c>
      <c r="D82" s="156" t="s">
        <v>209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367</v>
      </c>
      <c r="B83" s="150" t="s">
        <v>368</v>
      </c>
      <c r="C83" s="150"/>
      <c r="D83" s="151" t="s">
        <v>184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369</v>
      </c>
      <c r="B84" s="150" t="s">
        <v>370</v>
      </c>
      <c r="C84" s="150" t="s">
        <v>190</v>
      </c>
      <c r="D84" s="164" t="s">
        <v>371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372</v>
      </c>
      <c r="B85" s="150" t="s">
        <v>373</v>
      </c>
      <c r="C85" s="150"/>
      <c r="D85" s="151" t="s">
        <v>184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374</v>
      </c>
      <c r="B86" s="150" t="s">
        <v>375</v>
      </c>
      <c r="C86" s="150"/>
      <c r="D86" s="151" t="s">
        <v>184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376</v>
      </c>
      <c r="B87" s="150" t="s">
        <v>377</v>
      </c>
      <c r="C87" s="150" t="s">
        <v>190</v>
      </c>
      <c r="D87" s="164" t="s">
        <v>292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378</v>
      </c>
      <c r="B88" s="150" t="s">
        <v>379</v>
      </c>
      <c r="C88" s="150" t="s">
        <v>190</v>
      </c>
      <c r="D88" s="151" t="s">
        <v>380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381</v>
      </c>
      <c r="B89" s="150" t="s">
        <v>382</v>
      </c>
      <c r="C89" s="150"/>
      <c r="D89" s="151" t="s">
        <v>184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383</v>
      </c>
      <c r="B90" s="155" t="s">
        <v>384</v>
      </c>
      <c r="C90" s="155" t="s">
        <v>190</v>
      </c>
      <c r="D90" s="165" t="s">
        <v>385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386</v>
      </c>
      <c r="B91" s="155" t="s">
        <v>387</v>
      </c>
      <c r="C91" s="155" t="s">
        <v>190</v>
      </c>
      <c r="D91" s="165" t="s">
        <v>388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389</v>
      </c>
      <c r="B92" s="150" t="s">
        <v>390</v>
      </c>
      <c r="C92" s="150" t="s">
        <v>190</v>
      </c>
      <c r="D92" s="164" t="s">
        <v>292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391</v>
      </c>
      <c r="B93" s="150" t="s">
        <v>392</v>
      </c>
      <c r="C93" s="150"/>
      <c r="D93" s="151" t="s">
        <v>184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393</v>
      </c>
      <c r="B94" s="167" t="s">
        <v>394</v>
      </c>
      <c r="C94" s="150" t="s">
        <v>190</v>
      </c>
      <c r="D94" s="168" t="s">
        <v>567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396</v>
      </c>
      <c r="B95" s="170" t="s">
        <v>397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398</v>
      </c>
      <c r="B96" s="150" t="s">
        <v>399</v>
      </c>
      <c r="C96" s="150"/>
      <c r="D96" s="151" t="s">
        <v>568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401</v>
      </c>
      <c r="B97" s="173" t="s">
        <v>402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403</v>
      </c>
      <c r="B98" s="173" t="s">
        <v>404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405</v>
      </c>
      <c r="B99" s="173" t="s">
        <v>406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407</v>
      </c>
      <c r="B100" s="173" t="s">
        <v>408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409</v>
      </c>
      <c r="B101" s="150" t="s">
        <v>410</v>
      </c>
      <c r="C101" s="150"/>
      <c r="D101" s="151" t="s">
        <v>569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412</v>
      </c>
      <c r="B102" s="173" t="s">
        <v>402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413</v>
      </c>
      <c r="B103" s="173" t="s">
        <v>404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414</v>
      </c>
      <c r="B104" s="173" t="s">
        <v>406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415</v>
      </c>
      <c r="B105" s="173" t="s">
        <v>408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416</v>
      </c>
      <c r="B106" s="150" t="s">
        <v>417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418</v>
      </c>
      <c r="B107" s="150" t="s">
        <v>419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420</v>
      </c>
      <c r="B108" s="173" t="s">
        <v>421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422</v>
      </c>
      <c r="B109" s="173" t="s">
        <v>423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304" t="s">
        <v>178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534</v>
      </c>
      <c r="F2" s="32" t="s">
        <v>535</v>
      </c>
      <c r="G2" s="32" t="s">
        <v>536</v>
      </c>
      <c r="H2" s="32" t="s">
        <v>537</v>
      </c>
      <c r="I2" s="32" t="s">
        <v>538</v>
      </c>
      <c r="J2" s="32" t="s">
        <v>539</v>
      </c>
      <c r="K2" s="32" t="s">
        <v>540</v>
      </c>
      <c r="L2" s="32" t="s">
        <v>541</v>
      </c>
      <c r="M2" s="32" t="s">
        <v>25</v>
      </c>
    </row>
    <row r="3" spans="1:13">
      <c r="A3" s="33" t="s">
        <v>182</v>
      </c>
      <c r="B3" s="34" t="s">
        <v>183</v>
      </c>
      <c r="C3" s="34"/>
      <c r="D3" s="35" t="s">
        <v>184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185</v>
      </c>
      <c r="B4" s="34" t="s">
        <v>128</v>
      </c>
      <c r="C4" s="34"/>
      <c r="D4" s="35" t="s">
        <v>184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186</v>
      </c>
      <c r="B5" s="34" t="s">
        <v>187</v>
      </c>
      <c r="C5" s="34"/>
      <c r="D5" s="35" t="s">
        <v>184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194</v>
      </c>
      <c r="B8" s="34" t="s">
        <v>195</v>
      </c>
      <c r="C8" s="34"/>
      <c r="D8" s="35" t="s">
        <v>184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196</v>
      </c>
      <c r="B9" s="34" t="s">
        <v>197</v>
      </c>
      <c r="C9" s="34" t="s">
        <v>190</v>
      </c>
      <c r="D9" s="35" t="s">
        <v>191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198</v>
      </c>
      <c r="B10" s="34" t="s">
        <v>199</v>
      </c>
      <c r="C10" s="34"/>
      <c r="D10" s="35" t="s">
        <v>184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204</v>
      </c>
      <c r="B13" s="34" t="s">
        <v>205</v>
      </c>
      <c r="C13" s="34"/>
      <c r="D13" s="35" t="s">
        <v>206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212</v>
      </c>
      <c r="B16" s="38" t="s">
        <v>542</v>
      </c>
      <c r="C16" s="38" t="s">
        <v>190</v>
      </c>
      <c r="D16" s="39" t="s">
        <v>209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214</v>
      </c>
      <c r="B17" s="34" t="s">
        <v>215</v>
      </c>
      <c r="C17" s="34"/>
      <c r="D17" s="35" t="s">
        <v>184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222</v>
      </c>
      <c r="B20" s="34" t="s">
        <v>223</v>
      </c>
      <c r="C20" s="34"/>
      <c r="D20" s="42" t="s">
        <v>184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227</v>
      </c>
      <c r="B22" s="34" t="s">
        <v>228</v>
      </c>
      <c r="C22" s="34"/>
      <c r="D22" s="42" t="s">
        <v>209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234</v>
      </c>
      <c r="B25" s="34" t="s">
        <v>235</v>
      </c>
      <c r="C25" s="34"/>
      <c r="D25" s="35" t="s">
        <v>184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236</v>
      </c>
      <c r="B26" s="38" t="s">
        <v>543</v>
      </c>
      <c r="C26" s="38" t="s">
        <v>238</v>
      </c>
      <c r="D26" s="39" t="s">
        <v>209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239</v>
      </c>
      <c r="B27" s="34" t="s">
        <v>240</v>
      </c>
      <c r="C27" s="34"/>
      <c r="D27" s="35" t="s">
        <v>184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281</v>
      </c>
      <c r="B45" s="34" t="s">
        <v>282</v>
      </c>
      <c r="C45" s="34"/>
      <c r="D45" s="35" t="s">
        <v>184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285</v>
      </c>
      <c r="B47" s="34" t="s">
        <v>286</v>
      </c>
      <c r="C47" s="34"/>
      <c r="D47" s="35" t="s">
        <v>184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303</v>
      </c>
      <c r="B54" s="34" t="s">
        <v>304</v>
      </c>
      <c r="C54" s="34" t="s">
        <v>190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305</v>
      </c>
      <c r="B55" s="34" t="s">
        <v>306</v>
      </c>
      <c r="C55" s="34" t="s">
        <v>190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307</v>
      </c>
      <c r="B56" s="34" t="s">
        <v>308</v>
      </c>
      <c r="C56" s="34" t="s">
        <v>190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309</v>
      </c>
      <c r="B57" s="34" t="s">
        <v>310</v>
      </c>
      <c r="C57" s="34" t="s">
        <v>190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311</v>
      </c>
      <c r="B58" s="34" t="s">
        <v>312</v>
      </c>
      <c r="C58" s="34" t="s">
        <v>190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313</v>
      </c>
      <c r="B59" s="34" t="s">
        <v>314</v>
      </c>
      <c r="C59" s="34" t="s">
        <v>190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315</v>
      </c>
      <c r="B60" s="34" t="s">
        <v>316</v>
      </c>
      <c r="C60" s="34" t="s">
        <v>190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317</v>
      </c>
      <c r="B61" s="34" t="s">
        <v>318</v>
      </c>
      <c r="C61" s="34" t="s">
        <v>190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325</v>
      </c>
      <c r="B64" s="34" t="s">
        <v>326</v>
      </c>
      <c r="C64" s="34" t="s">
        <v>190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327</v>
      </c>
      <c r="B65" s="34" t="s">
        <v>328</v>
      </c>
      <c r="C65" s="34" t="s">
        <v>190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329</v>
      </c>
      <c r="B66" s="34" t="s">
        <v>330</v>
      </c>
      <c r="C66" s="34" t="s">
        <v>190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331</v>
      </c>
      <c r="B67" s="34" t="s">
        <v>332</v>
      </c>
      <c r="C67" s="34" t="s">
        <v>190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333</v>
      </c>
      <c r="B68" s="34" t="s">
        <v>334</v>
      </c>
      <c r="C68" s="34" t="s">
        <v>190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335</v>
      </c>
      <c r="B69" s="34" t="s">
        <v>336</v>
      </c>
      <c r="C69" s="34" t="s">
        <v>190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337</v>
      </c>
      <c r="B70" s="34" t="s">
        <v>338</v>
      </c>
      <c r="C70" s="34" t="s">
        <v>190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339</v>
      </c>
      <c r="B71" s="34" t="s">
        <v>340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344</v>
      </c>
      <c r="B73" s="34" t="s">
        <v>345</v>
      </c>
      <c r="C73" s="34"/>
      <c r="D73" s="35" t="s">
        <v>184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349</v>
      </c>
      <c r="B75" s="34" t="s">
        <v>350</v>
      </c>
      <c r="C75" s="34"/>
      <c r="D75" s="35" t="s">
        <v>184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358</v>
      </c>
      <c r="B79" s="34" t="s">
        <v>359</v>
      </c>
      <c r="C79" s="34"/>
      <c r="D79" s="35" t="s">
        <v>184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363</v>
      </c>
      <c r="B81" s="34" t="s">
        <v>364</v>
      </c>
      <c r="C81" s="34"/>
      <c r="D81" s="35" t="s">
        <v>184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381</v>
      </c>
      <c r="B89" s="34" t="s">
        <v>382</v>
      </c>
      <c r="C89" s="34"/>
      <c r="D89" s="35" t="s">
        <v>184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401</v>
      </c>
      <c r="B97" s="56" t="s">
        <v>402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403</v>
      </c>
      <c r="B98" s="56" t="s">
        <v>404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405</v>
      </c>
      <c r="B99" s="56" t="s">
        <v>406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412</v>
      </c>
      <c r="B102" s="56" t="s">
        <v>402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413</v>
      </c>
      <c r="B103" s="56" t="s">
        <v>404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414</v>
      </c>
      <c r="B104" s="56" t="s">
        <v>406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418</v>
      </c>
      <c r="B107" s="34" t="s">
        <v>419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420</v>
      </c>
      <c r="B108" s="56" t="s">
        <v>421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422</v>
      </c>
      <c r="B109" s="56" t="s">
        <v>423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304" t="s">
        <v>178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</row>
    <row r="2" spans="1:19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464</v>
      </c>
      <c r="K2" s="32" t="s">
        <v>465</v>
      </c>
      <c r="L2" s="32" t="s">
        <v>466</v>
      </c>
      <c r="M2" s="32" t="s">
        <v>113</v>
      </c>
      <c r="N2" s="32" t="s">
        <v>467</v>
      </c>
      <c r="O2" s="32" t="s">
        <v>468</v>
      </c>
      <c r="P2" s="32" t="s">
        <v>428</v>
      </c>
      <c r="Q2" s="32" t="s">
        <v>469</v>
      </c>
      <c r="R2" s="32" t="s">
        <v>470</v>
      </c>
      <c r="S2" s="32" t="s">
        <v>25</v>
      </c>
    </row>
    <row r="3" spans="1:19">
      <c r="A3" s="33" t="s">
        <v>182</v>
      </c>
      <c r="B3" s="34" t="s">
        <v>183</v>
      </c>
      <c r="C3" s="34"/>
      <c r="D3" s="35" t="s">
        <v>184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185</v>
      </c>
      <c r="B4" s="34" t="s">
        <v>128</v>
      </c>
      <c r="C4" s="34"/>
      <c r="D4" s="35" t="s">
        <v>184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186</v>
      </c>
      <c r="B5" s="34" t="s">
        <v>187</v>
      </c>
      <c r="C5" s="34"/>
      <c r="D5" s="35" t="s">
        <v>184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188</v>
      </c>
      <c r="B6" s="34" t="s">
        <v>189</v>
      </c>
      <c r="C6" s="34" t="s">
        <v>190</v>
      </c>
      <c r="D6" s="35" t="s">
        <v>191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192</v>
      </c>
      <c r="B7" s="34" t="s">
        <v>193</v>
      </c>
      <c r="C7" s="34" t="s">
        <v>190</v>
      </c>
      <c r="D7" s="35" t="s">
        <v>191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194</v>
      </c>
      <c r="B8" s="34" t="s">
        <v>195</v>
      </c>
      <c r="C8" s="34"/>
      <c r="D8" s="35" t="s">
        <v>184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196</v>
      </c>
      <c r="B9" s="34" t="s">
        <v>197</v>
      </c>
      <c r="C9" s="34" t="s">
        <v>190</v>
      </c>
      <c r="D9" s="35" t="s">
        <v>191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198</v>
      </c>
      <c r="B10" s="34" t="s">
        <v>199</v>
      </c>
      <c r="C10" s="34"/>
      <c r="D10" s="35" t="s">
        <v>184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204</v>
      </c>
      <c r="B13" s="34" t="s">
        <v>205</v>
      </c>
      <c r="C13" s="34"/>
      <c r="D13" s="35" t="s">
        <v>206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214</v>
      </c>
      <c r="B17" s="34" t="s">
        <v>215</v>
      </c>
      <c r="C17" s="34"/>
      <c r="D17" s="35" t="s">
        <v>184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222</v>
      </c>
      <c r="B20" s="34" t="s">
        <v>223</v>
      </c>
      <c r="C20" s="34"/>
      <c r="D20" s="42" t="s">
        <v>184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227</v>
      </c>
      <c r="B22" s="34" t="s">
        <v>228</v>
      </c>
      <c r="C22" s="34"/>
      <c r="D22" s="42" t="s">
        <v>209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229</v>
      </c>
      <c r="B23" s="34" t="s">
        <v>471</v>
      </c>
      <c r="C23" s="34" t="s">
        <v>231</v>
      </c>
      <c r="D23" s="42" t="s">
        <v>209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232</v>
      </c>
      <c r="B24" s="34" t="s">
        <v>472</v>
      </c>
      <c r="C24" s="34" t="s">
        <v>231</v>
      </c>
      <c r="D24" s="42" t="s">
        <v>209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234</v>
      </c>
      <c r="B25" s="34" t="s">
        <v>235</v>
      </c>
      <c r="C25" s="34"/>
      <c r="D25" s="35" t="s">
        <v>184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239</v>
      </c>
      <c r="B27" s="34" t="s">
        <v>240</v>
      </c>
      <c r="C27" s="34"/>
      <c r="D27" s="35" t="s">
        <v>184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281</v>
      </c>
      <c r="B45" s="34" t="s">
        <v>282</v>
      </c>
      <c r="C45" s="34"/>
      <c r="D45" s="35" t="s">
        <v>184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285</v>
      </c>
      <c r="B47" s="34" t="s">
        <v>286</v>
      </c>
      <c r="C47" s="34"/>
      <c r="D47" s="35" t="s">
        <v>184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287</v>
      </c>
      <c r="B48" s="63" t="s">
        <v>288</v>
      </c>
      <c r="C48" s="63" t="s">
        <v>190</v>
      </c>
      <c r="D48" s="64" t="s">
        <v>289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300</v>
      </c>
      <c r="B53" s="34" t="s">
        <v>301</v>
      </c>
      <c r="C53" s="34"/>
      <c r="D53" s="35" t="s">
        <v>302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303</v>
      </c>
      <c r="B54" s="34" t="s">
        <v>304</v>
      </c>
      <c r="C54" s="34" t="s">
        <v>190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305</v>
      </c>
      <c r="B55" s="34" t="s">
        <v>306</v>
      </c>
      <c r="C55" s="34" t="s">
        <v>190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307</v>
      </c>
      <c r="B56" s="34" t="s">
        <v>308</v>
      </c>
      <c r="C56" s="34" t="s">
        <v>190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309</v>
      </c>
      <c r="B57" s="34" t="s">
        <v>310</v>
      </c>
      <c r="C57" s="34" t="s">
        <v>190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311</v>
      </c>
      <c r="B58" s="34" t="s">
        <v>312</v>
      </c>
      <c r="C58" s="34" t="s">
        <v>190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313</v>
      </c>
      <c r="B59" s="34" t="s">
        <v>314</v>
      </c>
      <c r="C59" s="34" t="s">
        <v>190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315</v>
      </c>
      <c r="B60" s="34" t="s">
        <v>316</v>
      </c>
      <c r="C60" s="34" t="s">
        <v>190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317</v>
      </c>
      <c r="B61" s="34" t="s">
        <v>318</v>
      </c>
      <c r="C61" s="34" t="s">
        <v>190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319</v>
      </c>
      <c r="B62" s="34" t="s">
        <v>320</v>
      </c>
      <c r="C62" s="34" t="s">
        <v>190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325</v>
      </c>
      <c r="B64" s="34" t="s">
        <v>326</v>
      </c>
      <c r="C64" s="34" t="s">
        <v>190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327</v>
      </c>
      <c r="B65" s="34" t="s">
        <v>328</v>
      </c>
      <c r="C65" s="34" t="s">
        <v>190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329</v>
      </c>
      <c r="B66" s="34" t="s">
        <v>330</v>
      </c>
      <c r="C66" s="34" t="s">
        <v>190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331</v>
      </c>
      <c r="B67" s="34" t="s">
        <v>332</v>
      </c>
      <c r="C67" s="34" t="s">
        <v>190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333</v>
      </c>
      <c r="B68" s="34" t="s">
        <v>334</v>
      </c>
      <c r="C68" s="34" t="s">
        <v>190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335</v>
      </c>
      <c r="B69" s="34" t="s">
        <v>336</v>
      </c>
      <c r="C69" s="34" t="s">
        <v>190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337</v>
      </c>
      <c r="B70" s="34" t="s">
        <v>338</v>
      </c>
      <c r="C70" s="34" t="s">
        <v>190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339</v>
      </c>
      <c r="B71" s="34" t="s">
        <v>340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344</v>
      </c>
      <c r="B73" s="34" t="s">
        <v>345</v>
      </c>
      <c r="C73" s="34"/>
      <c r="D73" s="35" t="s">
        <v>184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349</v>
      </c>
      <c r="B75" s="34" t="s">
        <v>350</v>
      </c>
      <c r="C75" s="34"/>
      <c r="D75" s="35" t="s">
        <v>184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358</v>
      </c>
      <c r="B79" s="34" t="s">
        <v>359</v>
      </c>
      <c r="C79" s="34"/>
      <c r="D79" s="35" t="s">
        <v>184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363</v>
      </c>
      <c r="B81" s="34" t="s">
        <v>364</v>
      </c>
      <c r="C81" s="34"/>
      <c r="D81" s="35" t="s">
        <v>184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381</v>
      </c>
      <c r="B89" s="34" t="s">
        <v>382</v>
      </c>
      <c r="C89" s="34"/>
      <c r="D89" s="35" t="s">
        <v>184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393</v>
      </c>
      <c r="B94" s="50" t="s">
        <v>394</v>
      </c>
      <c r="C94" s="34" t="s">
        <v>190</v>
      </c>
      <c r="D94" s="51" t="s">
        <v>519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398</v>
      </c>
      <c r="B96" s="34" t="s">
        <v>399</v>
      </c>
      <c r="C96" s="34"/>
      <c r="D96" s="35" t="s">
        <v>520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401</v>
      </c>
      <c r="B97" s="56" t="s">
        <v>402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403</v>
      </c>
      <c r="B98" s="56" t="s">
        <v>404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409</v>
      </c>
      <c r="B101" s="34" t="s">
        <v>410</v>
      </c>
      <c r="C101" s="34"/>
      <c r="D101" s="35" t="s">
        <v>521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412</v>
      </c>
      <c r="B102" s="56" t="s">
        <v>402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413</v>
      </c>
      <c r="B103" s="56" t="s">
        <v>404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418</v>
      </c>
      <c r="B107" s="34" t="s">
        <v>419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420</v>
      </c>
      <c r="B108" s="56" t="s">
        <v>421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422</v>
      </c>
      <c r="B109" s="56" t="s">
        <v>423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304" t="s">
        <v>178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</row>
    <row r="2" spans="1:24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118</v>
      </c>
      <c r="F2" s="32" t="s">
        <v>119</v>
      </c>
      <c r="G2" s="32" t="s">
        <v>448</v>
      </c>
      <c r="H2" s="32" t="s">
        <v>120</v>
      </c>
      <c r="I2" s="32" t="s">
        <v>121</v>
      </c>
      <c r="J2" s="32" t="s">
        <v>426</v>
      </c>
      <c r="K2" s="32" t="s">
        <v>123</v>
      </c>
      <c r="L2" s="32" t="s">
        <v>449</v>
      </c>
      <c r="M2" s="32" t="s">
        <v>450</v>
      </c>
      <c r="N2" s="32" t="s">
        <v>428</v>
      </c>
      <c r="O2" s="32" t="s">
        <v>570</v>
      </c>
      <c r="P2" s="32" t="s">
        <v>570</v>
      </c>
      <c r="Q2" s="32" t="s">
        <v>570</v>
      </c>
      <c r="R2" s="32" t="s">
        <v>570</v>
      </c>
      <c r="S2" s="32" t="s">
        <v>570</v>
      </c>
      <c r="T2" s="32" t="s">
        <v>570</v>
      </c>
      <c r="U2" s="32" t="s">
        <v>570</v>
      </c>
      <c r="V2" s="32" t="s">
        <v>570</v>
      </c>
      <c r="W2" s="32" t="s">
        <v>25</v>
      </c>
      <c r="X2" s="176" t="s">
        <v>571</v>
      </c>
    </row>
    <row r="3" spans="1:24">
      <c r="A3" s="33" t="s">
        <v>182</v>
      </c>
      <c r="B3" s="34" t="s">
        <v>183</v>
      </c>
      <c r="C3" s="34"/>
      <c r="D3" s="35" t="s">
        <v>184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186</v>
      </c>
      <c r="B5" s="34" t="s">
        <v>187</v>
      </c>
      <c r="C5" s="34"/>
      <c r="D5" s="35" t="s">
        <v>184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194</v>
      </c>
      <c r="B8" s="34" t="s">
        <v>195</v>
      </c>
      <c r="C8" s="34"/>
      <c r="D8" s="35" t="s">
        <v>184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196</v>
      </c>
      <c r="B9" s="34" t="s">
        <v>197</v>
      </c>
      <c r="C9" s="34" t="s">
        <v>190</v>
      </c>
      <c r="D9" s="35" t="s">
        <v>191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198</v>
      </c>
      <c r="B10" s="34" t="s">
        <v>199</v>
      </c>
      <c r="C10" s="34"/>
      <c r="D10" s="35" t="s">
        <v>184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204</v>
      </c>
      <c r="B13" s="34" t="s">
        <v>205</v>
      </c>
      <c r="C13" s="34"/>
      <c r="D13" s="35" t="s">
        <v>206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214</v>
      </c>
      <c r="B17" s="34" t="s">
        <v>215</v>
      </c>
      <c r="C17" s="34"/>
      <c r="D17" s="35" t="s">
        <v>184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222</v>
      </c>
      <c r="B20" s="34" t="s">
        <v>223</v>
      </c>
      <c r="C20" s="34"/>
      <c r="D20" s="42" t="s">
        <v>184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227</v>
      </c>
      <c r="B22" s="34" t="s">
        <v>228</v>
      </c>
      <c r="C22" s="34"/>
      <c r="D22" s="42" t="s">
        <v>209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234</v>
      </c>
      <c r="B25" s="34" t="s">
        <v>235</v>
      </c>
      <c r="C25" s="34"/>
      <c r="D25" s="35" t="s">
        <v>184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239</v>
      </c>
      <c r="B27" s="34" t="s">
        <v>240</v>
      </c>
      <c r="C27" s="34"/>
      <c r="D27" s="35" t="s">
        <v>184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281</v>
      </c>
      <c r="B45" s="34" t="s">
        <v>282</v>
      </c>
      <c r="C45" s="34"/>
      <c r="D45" s="35" t="s">
        <v>184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285</v>
      </c>
      <c r="B47" s="34" t="s">
        <v>286</v>
      </c>
      <c r="C47" s="34"/>
      <c r="D47" s="35" t="s">
        <v>184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327</v>
      </c>
      <c r="B65" s="34" t="s">
        <v>328</v>
      </c>
      <c r="C65" s="34" t="s">
        <v>190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329</v>
      </c>
      <c r="B66" s="34" t="s">
        <v>330</v>
      </c>
      <c r="C66" s="34" t="s">
        <v>190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333</v>
      </c>
      <c r="B68" s="34" t="s">
        <v>334</v>
      </c>
      <c r="C68" s="34" t="s">
        <v>190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335</v>
      </c>
      <c r="B69" s="34" t="s">
        <v>336</v>
      </c>
      <c r="C69" s="34" t="s">
        <v>190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337</v>
      </c>
      <c r="B70" s="34" t="s">
        <v>338</v>
      </c>
      <c r="C70" s="34" t="s">
        <v>190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339</v>
      </c>
      <c r="B71" s="34" t="s">
        <v>340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344</v>
      </c>
      <c r="B73" s="34" t="s">
        <v>345</v>
      </c>
      <c r="C73" s="34"/>
      <c r="D73" s="35" t="s">
        <v>184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349</v>
      </c>
      <c r="B75" s="34" t="s">
        <v>350</v>
      </c>
      <c r="C75" s="34"/>
      <c r="D75" s="35" t="s">
        <v>184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358</v>
      </c>
      <c r="B79" s="34" t="s">
        <v>359</v>
      </c>
      <c r="C79" s="34"/>
      <c r="D79" s="35" t="s">
        <v>184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363</v>
      </c>
      <c r="B81" s="34" t="s">
        <v>364</v>
      </c>
      <c r="C81" s="34"/>
      <c r="D81" s="35" t="s">
        <v>184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372</v>
      </c>
      <c r="B85" s="34" t="s">
        <v>373</v>
      </c>
      <c r="C85" s="34"/>
      <c r="D85" s="35" t="s">
        <v>184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381</v>
      </c>
      <c r="B89" s="34" t="s">
        <v>382</v>
      </c>
      <c r="C89" s="34"/>
      <c r="D89" s="35" t="s">
        <v>184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393</v>
      </c>
      <c r="B94" s="50" t="s">
        <v>394</v>
      </c>
      <c r="C94" s="34" t="s">
        <v>190</v>
      </c>
      <c r="D94" s="51" t="s">
        <v>572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401</v>
      </c>
      <c r="B97" s="56" t="s">
        <v>402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403</v>
      </c>
      <c r="B98" s="56" t="s">
        <v>404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412</v>
      </c>
      <c r="B102" s="56" t="s">
        <v>402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413</v>
      </c>
      <c r="B103" s="56" t="s">
        <v>404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418</v>
      </c>
      <c r="B107" s="34" t="s">
        <v>419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420</v>
      </c>
      <c r="B108" s="56" t="s">
        <v>421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422</v>
      </c>
      <c r="B109" s="56" t="s">
        <v>423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12" sqref="H12"/>
    </sheetView>
  </sheetViews>
  <sheetFormatPr defaultColWidth="9" defaultRowHeight="13.5"/>
  <cols>
    <col min="1" max="1" width="6.625" style="286" customWidth="1"/>
    <col min="2" max="2" width="23.625" style="287" customWidth="1"/>
    <col min="3" max="3" width="18.625" style="286" customWidth="1"/>
    <col min="4" max="4" width="23.625" style="286" customWidth="1"/>
    <col min="5" max="5" width="27.125" style="286" customWidth="1"/>
    <col min="6" max="6" width="20.5" style="286" bestFit="1" customWidth="1"/>
    <col min="7" max="7" width="18.625" style="286" hidden="1" customWidth="1"/>
    <col min="8" max="8" width="18.375" style="286" bestFit="1" customWidth="1"/>
    <col min="9" max="9" width="14.375" style="286" hidden="1" customWidth="1"/>
    <col min="10" max="10" width="14.25" style="286" hidden="1" customWidth="1"/>
    <col min="11" max="254" width="9" style="286"/>
    <col min="255" max="255" width="6.625" style="286" customWidth="1"/>
    <col min="256" max="257" width="21.625" style="286" customWidth="1"/>
    <col min="258" max="258" width="16.125" style="286" bestFit="1" customWidth="1"/>
    <col min="259" max="259" width="13.875" style="286" bestFit="1" customWidth="1"/>
    <col min="260" max="260" width="17.25" style="286" bestFit="1" customWidth="1"/>
    <col min="261" max="262" width="20.5" style="286" bestFit="1" customWidth="1"/>
    <col min="263" max="263" width="0" style="286" hidden="1" customWidth="1"/>
    <col min="264" max="264" width="18.375" style="286" bestFit="1" customWidth="1"/>
    <col min="265" max="266" width="0" style="286" hidden="1" customWidth="1"/>
    <col min="267" max="510" width="9" style="286"/>
    <col min="511" max="511" width="6.625" style="286" customWidth="1"/>
    <col min="512" max="513" width="21.625" style="286" customWidth="1"/>
    <col min="514" max="514" width="16.125" style="286" bestFit="1" customWidth="1"/>
    <col min="515" max="515" width="13.875" style="286" bestFit="1" customWidth="1"/>
    <col min="516" max="516" width="17.25" style="286" bestFit="1" customWidth="1"/>
    <col min="517" max="518" width="20.5" style="286" bestFit="1" customWidth="1"/>
    <col min="519" max="519" width="0" style="286" hidden="1" customWidth="1"/>
    <col min="520" max="520" width="18.375" style="286" bestFit="1" customWidth="1"/>
    <col min="521" max="522" width="0" style="286" hidden="1" customWidth="1"/>
    <col min="523" max="766" width="9" style="286"/>
    <col min="767" max="767" width="6.625" style="286" customWidth="1"/>
    <col min="768" max="769" width="21.625" style="286" customWidth="1"/>
    <col min="770" max="770" width="16.125" style="286" bestFit="1" customWidth="1"/>
    <col min="771" max="771" width="13.875" style="286" bestFit="1" customWidth="1"/>
    <col min="772" max="772" width="17.25" style="286" bestFit="1" customWidth="1"/>
    <col min="773" max="774" width="20.5" style="286" bestFit="1" customWidth="1"/>
    <col min="775" max="775" width="0" style="286" hidden="1" customWidth="1"/>
    <col min="776" max="776" width="18.375" style="286" bestFit="1" customWidth="1"/>
    <col min="777" max="778" width="0" style="286" hidden="1" customWidth="1"/>
    <col min="779" max="1022" width="9" style="286"/>
    <col min="1023" max="1023" width="6.625" style="286" customWidth="1"/>
    <col min="1024" max="1025" width="21.625" style="286" customWidth="1"/>
    <col min="1026" max="1026" width="16.125" style="286" bestFit="1" customWidth="1"/>
    <col min="1027" max="1027" width="13.875" style="286" bestFit="1" customWidth="1"/>
    <col min="1028" max="1028" width="17.25" style="286" bestFit="1" customWidth="1"/>
    <col min="1029" max="1030" width="20.5" style="286" bestFit="1" customWidth="1"/>
    <col min="1031" max="1031" width="0" style="286" hidden="1" customWidth="1"/>
    <col min="1032" max="1032" width="18.375" style="286" bestFit="1" customWidth="1"/>
    <col min="1033" max="1034" width="0" style="286" hidden="1" customWidth="1"/>
    <col min="1035" max="1278" width="9" style="286"/>
    <col min="1279" max="1279" width="6.625" style="286" customWidth="1"/>
    <col min="1280" max="1281" width="21.625" style="286" customWidth="1"/>
    <col min="1282" max="1282" width="16.125" style="286" bestFit="1" customWidth="1"/>
    <col min="1283" max="1283" width="13.875" style="286" bestFit="1" customWidth="1"/>
    <col min="1284" max="1284" width="17.25" style="286" bestFit="1" customWidth="1"/>
    <col min="1285" max="1286" width="20.5" style="286" bestFit="1" customWidth="1"/>
    <col min="1287" max="1287" width="0" style="286" hidden="1" customWidth="1"/>
    <col min="1288" max="1288" width="18.375" style="286" bestFit="1" customWidth="1"/>
    <col min="1289" max="1290" width="0" style="286" hidden="1" customWidth="1"/>
    <col min="1291" max="1534" width="9" style="286"/>
    <col min="1535" max="1535" width="6.625" style="286" customWidth="1"/>
    <col min="1536" max="1537" width="21.625" style="286" customWidth="1"/>
    <col min="1538" max="1538" width="16.125" style="286" bestFit="1" customWidth="1"/>
    <col min="1539" max="1539" width="13.875" style="286" bestFit="1" customWidth="1"/>
    <col min="1540" max="1540" width="17.25" style="286" bestFit="1" customWidth="1"/>
    <col min="1541" max="1542" width="20.5" style="286" bestFit="1" customWidth="1"/>
    <col min="1543" max="1543" width="0" style="286" hidden="1" customWidth="1"/>
    <col min="1544" max="1544" width="18.375" style="286" bestFit="1" customWidth="1"/>
    <col min="1545" max="1546" width="0" style="286" hidden="1" customWidth="1"/>
    <col min="1547" max="1790" width="9" style="286"/>
    <col min="1791" max="1791" width="6.625" style="286" customWidth="1"/>
    <col min="1792" max="1793" width="21.625" style="286" customWidth="1"/>
    <col min="1794" max="1794" width="16.125" style="286" bestFit="1" customWidth="1"/>
    <col min="1795" max="1795" width="13.875" style="286" bestFit="1" customWidth="1"/>
    <col min="1796" max="1796" width="17.25" style="286" bestFit="1" customWidth="1"/>
    <col min="1797" max="1798" width="20.5" style="286" bestFit="1" customWidth="1"/>
    <col min="1799" max="1799" width="0" style="286" hidden="1" customWidth="1"/>
    <col min="1800" max="1800" width="18.375" style="286" bestFit="1" customWidth="1"/>
    <col min="1801" max="1802" width="0" style="286" hidden="1" customWidth="1"/>
    <col min="1803" max="2046" width="9" style="286"/>
    <col min="2047" max="2047" width="6.625" style="286" customWidth="1"/>
    <col min="2048" max="2049" width="21.625" style="286" customWidth="1"/>
    <col min="2050" max="2050" width="16.125" style="286" bestFit="1" customWidth="1"/>
    <col min="2051" max="2051" width="13.875" style="286" bestFit="1" customWidth="1"/>
    <col min="2052" max="2052" width="17.25" style="286" bestFit="1" customWidth="1"/>
    <col min="2053" max="2054" width="20.5" style="286" bestFit="1" customWidth="1"/>
    <col min="2055" max="2055" width="0" style="286" hidden="1" customWidth="1"/>
    <col min="2056" max="2056" width="18.375" style="286" bestFit="1" customWidth="1"/>
    <col min="2057" max="2058" width="0" style="286" hidden="1" customWidth="1"/>
    <col min="2059" max="2302" width="9" style="286"/>
    <col min="2303" max="2303" width="6.625" style="286" customWidth="1"/>
    <col min="2304" max="2305" width="21.625" style="286" customWidth="1"/>
    <col min="2306" max="2306" width="16.125" style="286" bestFit="1" customWidth="1"/>
    <col min="2307" max="2307" width="13.875" style="286" bestFit="1" customWidth="1"/>
    <col min="2308" max="2308" width="17.25" style="286" bestFit="1" customWidth="1"/>
    <col min="2309" max="2310" width="20.5" style="286" bestFit="1" customWidth="1"/>
    <col min="2311" max="2311" width="0" style="286" hidden="1" customWidth="1"/>
    <col min="2312" max="2312" width="18.375" style="286" bestFit="1" customWidth="1"/>
    <col min="2313" max="2314" width="0" style="286" hidden="1" customWidth="1"/>
    <col min="2315" max="2558" width="9" style="286"/>
    <col min="2559" max="2559" width="6.625" style="286" customWidth="1"/>
    <col min="2560" max="2561" width="21.625" style="286" customWidth="1"/>
    <col min="2562" max="2562" width="16.125" style="286" bestFit="1" customWidth="1"/>
    <col min="2563" max="2563" width="13.875" style="286" bestFit="1" customWidth="1"/>
    <col min="2564" max="2564" width="17.25" style="286" bestFit="1" customWidth="1"/>
    <col min="2565" max="2566" width="20.5" style="286" bestFit="1" customWidth="1"/>
    <col min="2567" max="2567" width="0" style="286" hidden="1" customWidth="1"/>
    <col min="2568" max="2568" width="18.375" style="286" bestFit="1" customWidth="1"/>
    <col min="2569" max="2570" width="0" style="286" hidden="1" customWidth="1"/>
    <col min="2571" max="2814" width="9" style="286"/>
    <col min="2815" max="2815" width="6.625" style="286" customWidth="1"/>
    <col min="2816" max="2817" width="21.625" style="286" customWidth="1"/>
    <col min="2818" max="2818" width="16.125" style="286" bestFit="1" customWidth="1"/>
    <col min="2819" max="2819" width="13.875" style="286" bestFit="1" customWidth="1"/>
    <col min="2820" max="2820" width="17.25" style="286" bestFit="1" customWidth="1"/>
    <col min="2821" max="2822" width="20.5" style="286" bestFit="1" customWidth="1"/>
    <col min="2823" max="2823" width="0" style="286" hidden="1" customWidth="1"/>
    <col min="2824" max="2824" width="18.375" style="286" bestFit="1" customWidth="1"/>
    <col min="2825" max="2826" width="0" style="286" hidden="1" customWidth="1"/>
    <col min="2827" max="3070" width="9" style="286"/>
    <col min="3071" max="3071" width="6.625" style="286" customWidth="1"/>
    <col min="3072" max="3073" width="21.625" style="286" customWidth="1"/>
    <col min="3074" max="3074" width="16.125" style="286" bestFit="1" customWidth="1"/>
    <col min="3075" max="3075" width="13.875" style="286" bestFit="1" customWidth="1"/>
    <col min="3076" max="3076" width="17.25" style="286" bestFit="1" customWidth="1"/>
    <col min="3077" max="3078" width="20.5" style="286" bestFit="1" customWidth="1"/>
    <col min="3079" max="3079" width="0" style="286" hidden="1" customWidth="1"/>
    <col min="3080" max="3080" width="18.375" style="286" bestFit="1" customWidth="1"/>
    <col min="3081" max="3082" width="0" style="286" hidden="1" customWidth="1"/>
    <col min="3083" max="3326" width="9" style="286"/>
    <col min="3327" max="3327" width="6.625" style="286" customWidth="1"/>
    <col min="3328" max="3329" width="21.625" style="286" customWidth="1"/>
    <col min="3330" max="3330" width="16.125" style="286" bestFit="1" customWidth="1"/>
    <col min="3331" max="3331" width="13.875" style="286" bestFit="1" customWidth="1"/>
    <col min="3332" max="3332" width="17.25" style="286" bestFit="1" customWidth="1"/>
    <col min="3333" max="3334" width="20.5" style="286" bestFit="1" customWidth="1"/>
    <col min="3335" max="3335" width="0" style="286" hidden="1" customWidth="1"/>
    <col min="3336" max="3336" width="18.375" style="286" bestFit="1" customWidth="1"/>
    <col min="3337" max="3338" width="0" style="286" hidden="1" customWidth="1"/>
    <col min="3339" max="3582" width="9" style="286"/>
    <col min="3583" max="3583" width="6.625" style="286" customWidth="1"/>
    <col min="3584" max="3585" width="21.625" style="286" customWidth="1"/>
    <col min="3586" max="3586" width="16.125" style="286" bestFit="1" customWidth="1"/>
    <col min="3587" max="3587" width="13.875" style="286" bestFit="1" customWidth="1"/>
    <col min="3588" max="3588" width="17.25" style="286" bestFit="1" customWidth="1"/>
    <col min="3589" max="3590" width="20.5" style="286" bestFit="1" customWidth="1"/>
    <col min="3591" max="3591" width="0" style="286" hidden="1" customWidth="1"/>
    <col min="3592" max="3592" width="18.375" style="286" bestFit="1" customWidth="1"/>
    <col min="3593" max="3594" width="0" style="286" hidden="1" customWidth="1"/>
    <col min="3595" max="3838" width="9" style="286"/>
    <col min="3839" max="3839" width="6.625" style="286" customWidth="1"/>
    <col min="3840" max="3841" width="21.625" style="286" customWidth="1"/>
    <col min="3842" max="3842" width="16.125" style="286" bestFit="1" customWidth="1"/>
    <col min="3843" max="3843" width="13.875" style="286" bestFit="1" customWidth="1"/>
    <col min="3844" max="3844" width="17.25" style="286" bestFit="1" customWidth="1"/>
    <col min="3845" max="3846" width="20.5" style="286" bestFit="1" customWidth="1"/>
    <col min="3847" max="3847" width="0" style="286" hidden="1" customWidth="1"/>
    <col min="3848" max="3848" width="18.375" style="286" bestFit="1" customWidth="1"/>
    <col min="3849" max="3850" width="0" style="286" hidden="1" customWidth="1"/>
    <col min="3851" max="4094" width="9" style="286"/>
    <col min="4095" max="4095" width="6.625" style="286" customWidth="1"/>
    <col min="4096" max="4097" width="21.625" style="286" customWidth="1"/>
    <col min="4098" max="4098" width="16.125" style="286" bestFit="1" customWidth="1"/>
    <col min="4099" max="4099" width="13.875" style="286" bestFit="1" customWidth="1"/>
    <col min="4100" max="4100" width="17.25" style="286" bestFit="1" customWidth="1"/>
    <col min="4101" max="4102" width="20.5" style="286" bestFit="1" customWidth="1"/>
    <col min="4103" max="4103" width="0" style="286" hidden="1" customWidth="1"/>
    <col min="4104" max="4104" width="18.375" style="286" bestFit="1" customWidth="1"/>
    <col min="4105" max="4106" width="0" style="286" hidden="1" customWidth="1"/>
    <col min="4107" max="4350" width="9" style="286"/>
    <col min="4351" max="4351" width="6.625" style="286" customWidth="1"/>
    <col min="4352" max="4353" width="21.625" style="286" customWidth="1"/>
    <col min="4354" max="4354" width="16.125" style="286" bestFit="1" customWidth="1"/>
    <col min="4355" max="4355" width="13.875" style="286" bestFit="1" customWidth="1"/>
    <col min="4356" max="4356" width="17.25" style="286" bestFit="1" customWidth="1"/>
    <col min="4357" max="4358" width="20.5" style="286" bestFit="1" customWidth="1"/>
    <col min="4359" max="4359" width="0" style="286" hidden="1" customWidth="1"/>
    <col min="4360" max="4360" width="18.375" style="286" bestFit="1" customWidth="1"/>
    <col min="4361" max="4362" width="0" style="286" hidden="1" customWidth="1"/>
    <col min="4363" max="4606" width="9" style="286"/>
    <col min="4607" max="4607" width="6.625" style="286" customWidth="1"/>
    <col min="4608" max="4609" width="21.625" style="286" customWidth="1"/>
    <col min="4610" max="4610" width="16.125" style="286" bestFit="1" customWidth="1"/>
    <col min="4611" max="4611" width="13.875" style="286" bestFit="1" customWidth="1"/>
    <col min="4612" max="4612" width="17.25" style="286" bestFit="1" customWidth="1"/>
    <col min="4613" max="4614" width="20.5" style="286" bestFit="1" customWidth="1"/>
    <col min="4615" max="4615" width="0" style="286" hidden="1" customWidth="1"/>
    <col min="4616" max="4616" width="18.375" style="286" bestFit="1" customWidth="1"/>
    <col min="4617" max="4618" width="0" style="286" hidden="1" customWidth="1"/>
    <col min="4619" max="4862" width="9" style="286"/>
    <col min="4863" max="4863" width="6.625" style="286" customWidth="1"/>
    <col min="4864" max="4865" width="21.625" style="286" customWidth="1"/>
    <col min="4866" max="4866" width="16.125" style="286" bestFit="1" customWidth="1"/>
    <col min="4867" max="4867" width="13.875" style="286" bestFit="1" customWidth="1"/>
    <col min="4868" max="4868" width="17.25" style="286" bestFit="1" customWidth="1"/>
    <col min="4869" max="4870" width="20.5" style="286" bestFit="1" customWidth="1"/>
    <col min="4871" max="4871" width="0" style="286" hidden="1" customWidth="1"/>
    <col min="4872" max="4872" width="18.375" style="286" bestFit="1" customWidth="1"/>
    <col min="4873" max="4874" width="0" style="286" hidden="1" customWidth="1"/>
    <col min="4875" max="5118" width="9" style="286"/>
    <col min="5119" max="5119" width="6.625" style="286" customWidth="1"/>
    <col min="5120" max="5121" width="21.625" style="286" customWidth="1"/>
    <col min="5122" max="5122" width="16.125" style="286" bestFit="1" customWidth="1"/>
    <col min="5123" max="5123" width="13.875" style="286" bestFit="1" customWidth="1"/>
    <col min="5124" max="5124" width="17.25" style="286" bestFit="1" customWidth="1"/>
    <col min="5125" max="5126" width="20.5" style="286" bestFit="1" customWidth="1"/>
    <col min="5127" max="5127" width="0" style="286" hidden="1" customWidth="1"/>
    <col min="5128" max="5128" width="18.375" style="286" bestFit="1" customWidth="1"/>
    <col min="5129" max="5130" width="0" style="286" hidden="1" customWidth="1"/>
    <col min="5131" max="5374" width="9" style="286"/>
    <col min="5375" max="5375" width="6.625" style="286" customWidth="1"/>
    <col min="5376" max="5377" width="21.625" style="286" customWidth="1"/>
    <col min="5378" max="5378" width="16.125" style="286" bestFit="1" customWidth="1"/>
    <col min="5379" max="5379" width="13.875" style="286" bestFit="1" customWidth="1"/>
    <col min="5380" max="5380" width="17.25" style="286" bestFit="1" customWidth="1"/>
    <col min="5381" max="5382" width="20.5" style="286" bestFit="1" customWidth="1"/>
    <col min="5383" max="5383" width="0" style="286" hidden="1" customWidth="1"/>
    <col min="5384" max="5384" width="18.375" style="286" bestFit="1" customWidth="1"/>
    <col min="5385" max="5386" width="0" style="286" hidden="1" customWidth="1"/>
    <col min="5387" max="5630" width="9" style="286"/>
    <col min="5631" max="5631" width="6.625" style="286" customWidth="1"/>
    <col min="5632" max="5633" width="21.625" style="286" customWidth="1"/>
    <col min="5634" max="5634" width="16.125" style="286" bestFit="1" customWidth="1"/>
    <col min="5635" max="5635" width="13.875" style="286" bestFit="1" customWidth="1"/>
    <col min="5636" max="5636" width="17.25" style="286" bestFit="1" customWidth="1"/>
    <col min="5637" max="5638" width="20.5" style="286" bestFit="1" customWidth="1"/>
    <col min="5639" max="5639" width="0" style="286" hidden="1" customWidth="1"/>
    <col min="5640" max="5640" width="18.375" style="286" bestFit="1" customWidth="1"/>
    <col min="5641" max="5642" width="0" style="286" hidden="1" customWidth="1"/>
    <col min="5643" max="5886" width="9" style="286"/>
    <col min="5887" max="5887" width="6.625" style="286" customWidth="1"/>
    <col min="5888" max="5889" width="21.625" style="286" customWidth="1"/>
    <col min="5890" max="5890" width="16.125" style="286" bestFit="1" customWidth="1"/>
    <col min="5891" max="5891" width="13.875" style="286" bestFit="1" customWidth="1"/>
    <col min="5892" max="5892" width="17.25" style="286" bestFit="1" customWidth="1"/>
    <col min="5893" max="5894" width="20.5" style="286" bestFit="1" customWidth="1"/>
    <col min="5895" max="5895" width="0" style="286" hidden="1" customWidth="1"/>
    <col min="5896" max="5896" width="18.375" style="286" bestFit="1" customWidth="1"/>
    <col min="5897" max="5898" width="0" style="286" hidden="1" customWidth="1"/>
    <col min="5899" max="6142" width="9" style="286"/>
    <col min="6143" max="6143" width="6.625" style="286" customWidth="1"/>
    <col min="6144" max="6145" width="21.625" style="286" customWidth="1"/>
    <col min="6146" max="6146" width="16.125" style="286" bestFit="1" customWidth="1"/>
    <col min="6147" max="6147" width="13.875" style="286" bestFit="1" customWidth="1"/>
    <col min="6148" max="6148" width="17.25" style="286" bestFit="1" customWidth="1"/>
    <col min="6149" max="6150" width="20.5" style="286" bestFit="1" customWidth="1"/>
    <col min="6151" max="6151" width="0" style="286" hidden="1" customWidth="1"/>
    <col min="6152" max="6152" width="18.375" style="286" bestFit="1" customWidth="1"/>
    <col min="6153" max="6154" width="0" style="286" hidden="1" customWidth="1"/>
    <col min="6155" max="6398" width="9" style="286"/>
    <col min="6399" max="6399" width="6.625" style="286" customWidth="1"/>
    <col min="6400" max="6401" width="21.625" style="286" customWidth="1"/>
    <col min="6402" max="6402" width="16.125" style="286" bestFit="1" customWidth="1"/>
    <col min="6403" max="6403" width="13.875" style="286" bestFit="1" customWidth="1"/>
    <col min="6404" max="6404" width="17.25" style="286" bestFit="1" customWidth="1"/>
    <col min="6405" max="6406" width="20.5" style="286" bestFit="1" customWidth="1"/>
    <col min="6407" max="6407" width="0" style="286" hidden="1" customWidth="1"/>
    <col min="6408" max="6408" width="18.375" style="286" bestFit="1" customWidth="1"/>
    <col min="6409" max="6410" width="0" style="286" hidden="1" customWidth="1"/>
    <col min="6411" max="6654" width="9" style="286"/>
    <col min="6655" max="6655" width="6.625" style="286" customWidth="1"/>
    <col min="6656" max="6657" width="21.625" style="286" customWidth="1"/>
    <col min="6658" max="6658" width="16.125" style="286" bestFit="1" customWidth="1"/>
    <col min="6659" max="6659" width="13.875" style="286" bestFit="1" customWidth="1"/>
    <col min="6660" max="6660" width="17.25" style="286" bestFit="1" customWidth="1"/>
    <col min="6661" max="6662" width="20.5" style="286" bestFit="1" customWidth="1"/>
    <col min="6663" max="6663" width="0" style="286" hidden="1" customWidth="1"/>
    <col min="6664" max="6664" width="18.375" style="286" bestFit="1" customWidth="1"/>
    <col min="6665" max="6666" width="0" style="286" hidden="1" customWidth="1"/>
    <col min="6667" max="6910" width="9" style="286"/>
    <col min="6911" max="6911" width="6.625" style="286" customWidth="1"/>
    <col min="6912" max="6913" width="21.625" style="286" customWidth="1"/>
    <col min="6914" max="6914" width="16.125" style="286" bestFit="1" customWidth="1"/>
    <col min="6915" max="6915" width="13.875" style="286" bestFit="1" customWidth="1"/>
    <col min="6916" max="6916" width="17.25" style="286" bestFit="1" customWidth="1"/>
    <col min="6917" max="6918" width="20.5" style="286" bestFit="1" customWidth="1"/>
    <col min="6919" max="6919" width="0" style="286" hidden="1" customWidth="1"/>
    <col min="6920" max="6920" width="18.375" style="286" bestFit="1" customWidth="1"/>
    <col min="6921" max="6922" width="0" style="286" hidden="1" customWidth="1"/>
    <col min="6923" max="7166" width="9" style="286"/>
    <col min="7167" max="7167" width="6.625" style="286" customWidth="1"/>
    <col min="7168" max="7169" width="21.625" style="286" customWidth="1"/>
    <col min="7170" max="7170" width="16.125" style="286" bestFit="1" customWidth="1"/>
    <col min="7171" max="7171" width="13.875" style="286" bestFit="1" customWidth="1"/>
    <col min="7172" max="7172" width="17.25" style="286" bestFit="1" customWidth="1"/>
    <col min="7173" max="7174" width="20.5" style="286" bestFit="1" customWidth="1"/>
    <col min="7175" max="7175" width="0" style="286" hidden="1" customWidth="1"/>
    <col min="7176" max="7176" width="18.375" style="286" bestFit="1" customWidth="1"/>
    <col min="7177" max="7178" width="0" style="286" hidden="1" customWidth="1"/>
    <col min="7179" max="7422" width="9" style="286"/>
    <col min="7423" max="7423" width="6.625" style="286" customWidth="1"/>
    <col min="7424" max="7425" width="21.625" style="286" customWidth="1"/>
    <col min="7426" max="7426" width="16.125" style="286" bestFit="1" customWidth="1"/>
    <col min="7427" max="7427" width="13.875" style="286" bestFit="1" customWidth="1"/>
    <col min="7428" max="7428" width="17.25" style="286" bestFit="1" customWidth="1"/>
    <col min="7429" max="7430" width="20.5" style="286" bestFit="1" customWidth="1"/>
    <col min="7431" max="7431" width="0" style="286" hidden="1" customWidth="1"/>
    <col min="7432" max="7432" width="18.375" style="286" bestFit="1" customWidth="1"/>
    <col min="7433" max="7434" width="0" style="286" hidden="1" customWidth="1"/>
    <col min="7435" max="7678" width="9" style="286"/>
    <col min="7679" max="7679" width="6.625" style="286" customWidth="1"/>
    <col min="7680" max="7681" width="21.625" style="286" customWidth="1"/>
    <col min="7682" max="7682" width="16.125" style="286" bestFit="1" customWidth="1"/>
    <col min="7683" max="7683" width="13.875" style="286" bestFit="1" customWidth="1"/>
    <col min="7684" max="7684" width="17.25" style="286" bestFit="1" customWidth="1"/>
    <col min="7685" max="7686" width="20.5" style="286" bestFit="1" customWidth="1"/>
    <col min="7687" max="7687" width="0" style="286" hidden="1" customWidth="1"/>
    <col min="7688" max="7688" width="18.375" style="286" bestFit="1" customWidth="1"/>
    <col min="7689" max="7690" width="0" style="286" hidden="1" customWidth="1"/>
    <col min="7691" max="7934" width="9" style="286"/>
    <col min="7935" max="7935" width="6.625" style="286" customWidth="1"/>
    <col min="7936" max="7937" width="21.625" style="286" customWidth="1"/>
    <col min="7938" max="7938" width="16.125" style="286" bestFit="1" customWidth="1"/>
    <col min="7939" max="7939" width="13.875" style="286" bestFit="1" customWidth="1"/>
    <col min="7940" max="7940" width="17.25" style="286" bestFit="1" customWidth="1"/>
    <col min="7941" max="7942" width="20.5" style="286" bestFit="1" customWidth="1"/>
    <col min="7943" max="7943" width="0" style="286" hidden="1" customWidth="1"/>
    <col min="7944" max="7944" width="18.375" style="286" bestFit="1" customWidth="1"/>
    <col min="7945" max="7946" width="0" style="286" hidden="1" customWidth="1"/>
    <col min="7947" max="8190" width="9" style="286"/>
    <col min="8191" max="8191" width="6.625" style="286" customWidth="1"/>
    <col min="8192" max="8193" width="21.625" style="286" customWidth="1"/>
    <col min="8194" max="8194" width="16.125" style="286" bestFit="1" customWidth="1"/>
    <col min="8195" max="8195" width="13.875" style="286" bestFit="1" customWidth="1"/>
    <col min="8196" max="8196" width="17.25" style="286" bestFit="1" customWidth="1"/>
    <col min="8197" max="8198" width="20.5" style="286" bestFit="1" customWidth="1"/>
    <col min="8199" max="8199" width="0" style="286" hidden="1" customWidth="1"/>
    <col min="8200" max="8200" width="18.375" style="286" bestFit="1" customWidth="1"/>
    <col min="8201" max="8202" width="0" style="286" hidden="1" customWidth="1"/>
    <col min="8203" max="8446" width="9" style="286"/>
    <col min="8447" max="8447" width="6.625" style="286" customWidth="1"/>
    <col min="8448" max="8449" width="21.625" style="286" customWidth="1"/>
    <col min="8450" max="8450" width="16.125" style="286" bestFit="1" customWidth="1"/>
    <col min="8451" max="8451" width="13.875" style="286" bestFit="1" customWidth="1"/>
    <col min="8452" max="8452" width="17.25" style="286" bestFit="1" customWidth="1"/>
    <col min="8453" max="8454" width="20.5" style="286" bestFit="1" customWidth="1"/>
    <col min="8455" max="8455" width="0" style="286" hidden="1" customWidth="1"/>
    <col min="8456" max="8456" width="18.375" style="286" bestFit="1" customWidth="1"/>
    <col min="8457" max="8458" width="0" style="286" hidden="1" customWidth="1"/>
    <col min="8459" max="8702" width="9" style="286"/>
    <col min="8703" max="8703" width="6.625" style="286" customWidth="1"/>
    <col min="8704" max="8705" width="21.625" style="286" customWidth="1"/>
    <col min="8706" max="8706" width="16.125" style="286" bestFit="1" customWidth="1"/>
    <col min="8707" max="8707" width="13.875" style="286" bestFit="1" customWidth="1"/>
    <col min="8708" max="8708" width="17.25" style="286" bestFit="1" customWidth="1"/>
    <col min="8709" max="8710" width="20.5" style="286" bestFit="1" customWidth="1"/>
    <col min="8711" max="8711" width="0" style="286" hidden="1" customWidth="1"/>
    <col min="8712" max="8712" width="18.375" style="286" bestFit="1" customWidth="1"/>
    <col min="8713" max="8714" width="0" style="286" hidden="1" customWidth="1"/>
    <col min="8715" max="8958" width="9" style="286"/>
    <col min="8959" max="8959" width="6.625" style="286" customWidth="1"/>
    <col min="8960" max="8961" width="21.625" style="286" customWidth="1"/>
    <col min="8962" max="8962" width="16.125" style="286" bestFit="1" customWidth="1"/>
    <col min="8963" max="8963" width="13.875" style="286" bestFit="1" customWidth="1"/>
    <col min="8964" max="8964" width="17.25" style="286" bestFit="1" customWidth="1"/>
    <col min="8965" max="8966" width="20.5" style="286" bestFit="1" customWidth="1"/>
    <col min="8967" max="8967" width="0" style="286" hidden="1" customWidth="1"/>
    <col min="8968" max="8968" width="18.375" style="286" bestFit="1" customWidth="1"/>
    <col min="8969" max="8970" width="0" style="286" hidden="1" customWidth="1"/>
    <col min="8971" max="9214" width="9" style="286"/>
    <col min="9215" max="9215" width="6.625" style="286" customWidth="1"/>
    <col min="9216" max="9217" width="21.625" style="286" customWidth="1"/>
    <col min="9218" max="9218" width="16.125" style="286" bestFit="1" customWidth="1"/>
    <col min="9219" max="9219" width="13.875" style="286" bestFit="1" customWidth="1"/>
    <col min="9220" max="9220" width="17.25" style="286" bestFit="1" customWidth="1"/>
    <col min="9221" max="9222" width="20.5" style="286" bestFit="1" customWidth="1"/>
    <col min="9223" max="9223" width="0" style="286" hidden="1" customWidth="1"/>
    <col min="9224" max="9224" width="18.375" style="286" bestFit="1" customWidth="1"/>
    <col min="9225" max="9226" width="0" style="286" hidden="1" customWidth="1"/>
    <col min="9227" max="9470" width="9" style="286"/>
    <col min="9471" max="9471" width="6.625" style="286" customWidth="1"/>
    <col min="9472" max="9473" width="21.625" style="286" customWidth="1"/>
    <col min="9474" max="9474" width="16.125" style="286" bestFit="1" customWidth="1"/>
    <col min="9475" max="9475" width="13.875" style="286" bestFit="1" customWidth="1"/>
    <col min="9476" max="9476" width="17.25" style="286" bestFit="1" customWidth="1"/>
    <col min="9477" max="9478" width="20.5" style="286" bestFit="1" customWidth="1"/>
    <col min="9479" max="9479" width="0" style="286" hidden="1" customWidth="1"/>
    <col min="9480" max="9480" width="18.375" style="286" bestFit="1" customWidth="1"/>
    <col min="9481" max="9482" width="0" style="286" hidden="1" customWidth="1"/>
    <col min="9483" max="9726" width="9" style="286"/>
    <col min="9727" max="9727" width="6.625" style="286" customWidth="1"/>
    <col min="9728" max="9729" width="21.625" style="286" customWidth="1"/>
    <col min="9730" max="9730" width="16.125" style="286" bestFit="1" customWidth="1"/>
    <col min="9731" max="9731" width="13.875" style="286" bestFit="1" customWidth="1"/>
    <col min="9732" max="9732" width="17.25" style="286" bestFit="1" customWidth="1"/>
    <col min="9733" max="9734" width="20.5" style="286" bestFit="1" customWidth="1"/>
    <col min="9735" max="9735" width="0" style="286" hidden="1" customWidth="1"/>
    <col min="9736" max="9736" width="18.375" style="286" bestFit="1" customWidth="1"/>
    <col min="9737" max="9738" width="0" style="286" hidden="1" customWidth="1"/>
    <col min="9739" max="9982" width="9" style="286"/>
    <col min="9983" max="9983" width="6.625" style="286" customWidth="1"/>
    <col min="9984" max="9985" width="21.625" style="286" customWidth="1"/>
    <col min="9986" max="9986" width="16.125" style="286" bestFit="1" customWidth="1"/>
    <col min="9987" max="9987" width="13.875" style="286" bestFit="1" customWidth="1"/>
    <col min="9988" max="9988" width="17.25" style="286" bestFit="1" customWidth="1"/>
    <col min="9989" max="9990" width="20.5" style="286" bestFit="1" customWidth="1"/>
    <col min="9991" max="9991" width="0" style="286" hidden="1" customWidth="1"/>
    <col min="9992" max="9992" width="18.375" style="286" bestFit="1" customWidth="1"/>
    <col min="9993" max="9994" width="0" style="286" hidden="1" customWidth="1"/>
    <col min="9995" max="10238" width="9" style="286"/>
    <col min="10239" max="10239" width="6.625" style="286" customWidth="1"/>
    <col min="10240" max="10241" width="21.625" style="286" customWidth="1"/>
    <col min="10242" max="10242" width="16.125" style="286" bestFit="1" customWidth="1"/>
    <col min="10243" max="10243" width="13.875" style="286" bestFit="1" customWidth="1"/>
    <col min="10244" max="10244" width="17.25" style="286" bestFit="1" customWidth="1"/>
    <col min="10245" max="10246" width="20.5" style="286" bestFit="1" customWidth="1"/>
    <col min="10247" max="10247" width="0" style="286" hidden="1" customWidth="1"/>
    <col min="10248" max="10248" width="18.375" style="286" bestFit="1" customWidth="1"/>
    <col min="10249" max="10250" width="0" style="286" hidden="1" customWidth="1"/>
    <col min="10251" max="10494" width="9" style="286"/>
    <col min="10495" max="10495" width="6.625" style="286" customWidth="1"/>
    <col min="10496" max="10497" width="21.625" style="286" customWidth="1"/>
    <col min="10498" max="10498" width="16.125" style="286" bestFit="1" customWidth="1"/>
    <col min="10499" max="10499" width="13.875" style="286" bestFit="1" customWidth="1"/>
    <col min="10500" max="10500" width="17.25" style="286" bestFit="1" customWidth="1"/>
    <col min="10501" max="10502" width="20.5" style="286" bestFit="1" customWidth="1"/>
    <col min="10503" max="10503" width="0" style="286" hidden="1" customWidth="1"/>
    <col min="10504" max="10504" width="18.375" style="286" bestFit="1" customWidth="1"/>
    <col min="10505" max="10506" width="0" style="286" hidden="1" customWidth="1"/>
    <col min="10507" max="10750" width="9" style="286"/>
    <col min="10751" max="10751" width="6.625" style="286" customWidth="1"/>
    <col min="10752" max="10753" width="21.625" style="286" customWidth="1"/>
    <col min="10754" max="10754" width="16.125" style="286" bestFit="1" customWidth="1"/>
    <col min="10755" max="10755" width="13.875" style="286" bestFit="1" customWidth="1"/>
    <col min="10756" max="10756" width="17.25" style="286" bestFit="1" customWidth="1"/>
    <col min="10757" max="10758" width="20.5" style="286" bestFit="1" customWidth="1"/>
    <col min="10759" max="10759" width="0" style="286" hidden="1" customWidth="1"/>
    <col min="10760" max="10760" width="18.375" style="286" bestFit="1" customWidth="1"/>
    <col min="10761" max="10762" width="0" style="286" hidden="1" customWidth="1"/>
    <col min="10763" max="11006" width="9" style="286"/>
    <col min="11007" max="11007" width="6.625" style="286" customWidth="1"/>
    <col min="11008" max="11009" width="21.625" style="286" customWidth="1"/>
    <col min="11010" max="11010" width="16.125" style="286" bestFit="1" customWidth="1"/>
    <col min="11011" max="11011" width="13.875" style="286" bestFit="1" customWidth="1"/>
    <col min="11012" max="11012" width="17.25" style="286" bestFit="1" customWidth="1"/>
    <col min="11013" max="11014" width="20.5" style="286" bestFit="1" customWidth="1"/>
    <col min="11015" max="11015" width="0" style="286" hidden="1" customWidth="1"/>
    <col min="11016" max="11016" width="18.375" style="286" bestFit="1" customWidth="1"/>
    <col min="11017" max="11018" width="0" style="286" hidden="1" customWidth="1"/>
    <col min="11019" max="11262" width="9" style="286"/>
    <col min="11263" max="11263" width="6.625" style="286" customWidth="1"/>
    <col min="11264" max="11265" width="21.625" style="286" customWidth="1"/>
    <col min="11266" max="11266" width="16.125" style="286" bestFit="1" customWidth="1"/>
    <col min="11267" max="11267" width="13.875" style="286" bestFit="1" customWidth="1"/>
    <col min="11268" max="11268" width="17.25" style="286" bestFit="1" customWidth="1"/>
    <col min="11269" max="11270" width="20.5" style="286" bestFit="1" customWidth="1"/>
    <col min="11271" max="11271" width="0" style="286" hidden="1" customWidth="1"/>
    <col min="11272" max="11272" width="18.375" style="286" bestFit="1" customWidth="1"/>
    <col min="11273" max="11274" width="0" style="286" hidden="1" customWidth="1"/>
    <col min="11275" max="11518" width="9" style="286"/>
    <col min="11519" max="11519" width="6.625" style="286" customWidth="1"/>
    <col min="11520" max="11521" width="21.625" style="286" customWidth="1"/>
    <col min="11522" max="11522" width="16.125" style="286" bestFit="1" customWidth="1"/>
    <col min="11523" max="11523" width="13.875" style="286" bestFit="1" customWidth="1"/>
    <col min="11524" max="11524" width="17.25" style="286" bestFit="1" customWidth="1"/>
    <col min="11525" max="11526" width="20.5" style="286" bestFit="1" customWidth="1"/>
    <col min="11527" max="11527" width="0" style="286" hidden="1" customWidth="1"/>
    <col min="11528" max="11528" width="18.375" style="286" bestFit="1" customWidth="1"/>
    <col min="11529" max="11530" width="0" style="286" hidden="1" customWidth="1"/>
    <col min="11531" max="11774" width="9" style="286"/>
    <col min="11775" max="11775" width="6.625" style="286" customWidth="1"/>
    <col min="11776" max="11777" width="21.625" style="286" customWidth="1"/>
    <col min="11778" max="11778" width="16.125" style="286" bestFit="1" customWidth="1"/>
    <col min="11779" max="11779" width="13.875" style="286" bestFit="1" customWidth="1"/>
    <col min="11780" max="11780" width="17.25" style="286" bestFit="1" customWidth="1"/>
    <col min="11781" max="11782" width="20.5" style="286" bestFit="1" customWidth="1"/>
    <col min="11783" max="11783" width="0" style="286" hidden="1" customWidth="1"/>
    <col min="11784" max="11784" width="18.375" style="286" bestFit="1" customWidth="1"/>
    <col min="11785" max="11786" width="0" style="286" hidden="1" customWidth="1"/>
    <col min="11787" max="12030" width="9" style="286"/>
    <col min="12031" max="12031" width="6.625" style="286" customWidth="1"/>
    <col min="12032" max="12033" width="21.625" style="286" customWidth="1"/>
    <col min="12034" max="12034" width="16.125" style="286" bestFit="1" customWidth="1"/>
    <col min="12035" max="12035" width="13.875" style="286" bestFit="1" customWidth="1"/>
    <col min="12036" max="12036" width="17.25" style="286" bestFit="1" customWidth="1"/>
    <col min="12037" max="12038" width="20.5" style="286" bestFit="1" customWidth="1"/>
    <col min="12039" max="12039" width="0" style="286" hidden="1" customWidth="1"/>
    <col min="12040" max="12040" width="18.375" style="286" bestFit="1" customWidth="1"/>
    <col min="12041" max="12042" width="0" style="286" hidden="1" customWidth="1"/>
    <col min="12043" max="12286" width="9" style="286"/>
    <col min="12287" max="12287" width="6.625" style="286" customWidth="1"/>
    <col min="12288" max="12289" width="21.625" style="286" customWidth="1"/>
    <col min="12290" max="12290" width="16.125" style="286" bestFit="1" customWidth="1"/>
    <col min="12291" max="12291" width="13.875" style="286" bestFit="1" customWidth="1"/>
    <col min="12292" max="12292" width="17.25" style="286" bestFit="1" customWidth="1"/>
    <col min="12293" max="12294" width="20.5" style="286" bestFit="1" customWidth="1"/>
    <col min="12295" max="12295" width="0" style="286" hidden="1" customWidth="1"/>
    <col min="12296" max="12296" width="18.375" style="286" bestFit="1" customWidth="1"/>
    <col min="12297" max="12298" width="0" style="286" hidden="1" customWidth="1"/>
    <col min="12299" max="12542" width="9" style="286"/>
    <col min="12543" max="12543" width="6.625" style="286" customWidth="1"/>
    <col min="12544" max="12545" width="21.625" style="286" customWidth="1"/>
    <col min="12546" max="12546" width="16.125" style="286" bestFit="1" customWidth="1"/>
    <col min="12547" max="12547" width="13.875" style="286" bestFit="1" customWidth="1"/>
    <col min="12548" max="12548" width="17.25" style="286" bestFit="1" customWidth="1"/>
    <col min="12549" max="12550" width="20.5" style="286" bestFit="1" customWidth="1"/>
    <col min="12551" max="12551" width="0" style="286" hidden="1" customWidth="1"/>
    <col min="12552" max="12552" width="18.375" style="286" bestFit="1" customWidth="1"/>
    <col min="12553" max="12554" width="0" style="286" hidden="1" customWidth="1"/>
    <col min="12555" max="12798" width="9" style="286"/>
    <col min="12799" max="12799" width="6.625" style="286" customWidth="1"/>
    <col min="12800" max="12801" width="21.625" style="286" customWidth="1"/>
    <col min="12802" max="12802" width="16.125" style="286" bestFit="1" customWidth="1"/>
    <col min="12803" max="12803" width="13.875" style="286" bestFit="1" customWidth="1"/>
    <col min="12804" max="12804" width="17.25" style="286" bestFit="1" customWidth="1"/>
    <col min="12805" max="12806" width="20.5" style="286" bestFit="1" customWidth="1"/>
    <col min="12807" max="12807" width="0" style="286" hidden="1" customWidth="1"/>
    <col min="12808" max="12808" width="18.375" style="286" bestFit="1" customWidth="1"/>
    <col min="12809" max="12810" width="0" style="286" hidden="1" customWidth="1"/>
    <col min="12811" max="13054" width="9" style="286"/>
    <col min="13055" max="13055" width="6.625" style="286" customWidth="1"/>
    <col min="13056" max="13057" width="21.625" style="286" customWidth="1"/>
    <col min="13058" max="13058" width="16.125" style="286" bestFit="1" customWidth="1"/>
    <col min="13059" max="13059" width="13.875" style="286" bestFit="1" customWidth="1"/>
    <col min="13060" max="13060" width="17.25" style="286" bestFit="1" customWidth="1"/>
    <col min="13061" max="13062" width="20.5" style="286" bestFit="1" customWidth="1"/>
    <col min="13063" max="13063" width="0" style="286" hidden="1" customWidth="1"/>
    <col min="13064" max="13064" width="18.375" style="286" bestFit="1" customWidth="1"/>
    <col min="13065" max="13066" width="0" style="286" hidden="1" customWidth="1"/>
    <col min="13067" max="13310" width="9" style="286"/>
    <col min="13311" max="13311" width="6.625" style="286" customWidth="1"/>
    <col min="13312" max="13313" width="21.625" style="286" customWidth="1"/>
    <col min="13314" max="13314" width="16.125" style="286" bestFit="1" customWidth="1"/>
    <col min="13315" max="13315" width="13.875" style="286" bestFit="1" customWidth="1"/>
    <col min="13316" max="13316" width="17.25" style="286" bestFit="1" customWidth="1"/>
    <col min="13317" max="13318" width="20.5" style="286" bestFit="1" customWidth="1"/>
    <col min="13319" max="13319" width="0" style="286" hidden="1" customWidth="1"/>
    <col min="13320" max="13320" width="18.375" style="286" bestFit="1" customWidth="1"/>
    <col min="13321" max="13322" width="0" style="286" hidden="1" customWidth="1"/>
    <col min="13323" max="13566" width="9" style="286"/>
    <col min="13567" max="13567" width="6.625" style="286" customWidth="1"/>
    <col min="13568" max="13569" width="21.625" style="286" customWidth="1"/>
    <col min="13570" max="13570" width="16.125" style="286" bestFit="1" customWidth="1"/>
    <col min="13571" max="13571" width="13.875" style="286" bestFit="1" customWidth="1"/>
    <col min="13572" max="13572" width="17.25" style="286" bestFit="1" customWidth="1"/>
    <col min="13573" max="13574" width="20.5" style="286" bestFit="1" customWidth="1"/>
    <col min="13575" max="13575" width="0" style="286" hidden="1" customWidth="1"/>
    <col min="13576" max="13576" width="18.375" style="286" bestFit="1" customWidth="1"/>
    <col min="13577" max="13578" width="0" style="286" hidden="1" customWidth="1"/>
    <col min="13579" max="13822" width="9" style="286"/>
    <col min="13823" max="13823" width="6.625" style="286" customWidth="1"/>
    <col min="13824" max="13825" width="21.625" style="286" customWidth="1"/>
    <col min="13826" max="13826" width="16.125" style="286" bestFit="1" customWidth="1"/>
    <col min="13827" max="13827" width="13.875" style="286" bestFit="1" customWidth="1"/>
    <col min="13828" max="13828" width="17.25" style="286" bestFit="1" customWidth="1"/>
    <col min="13829" max="13830" width="20.5" style="286" bestFit="1" customWidth="1"/>
    <col min="13831" max="13831" width="0" style="286" hidden="1" customWidth="1"/>
    <col min="13832" max="13832" width="18.375" style="286" bestFit="1" customWidth="1"/>
    <col min="13833" max="13834" width="0" style="286" hidden="1" customWidth="1"/>
    <col min="13835" max="14078" width="9" style="286"/>
    <col min="14079" max="14079" width="6.625" style="286" customWidth="1"/>
    <col min="14080" max="14081" width="21.625" style="286" customWidth="1"/>
    <col min="14082" max="14082" width="16.125" style="286" bestFit="1" customWidth="1"/>
    <col min="14083" max="14083" width="13.875" style="286" bestFit="1" customWidth="1"/>
    <col min="14084" max="14084" width="17.25" style="286" bestFit="1" customWidth="1"/>
    <col min="14085" max="14086" width="20.5" style="286" bestFit="1" customWidth="1"/>
    <col min="14087" max="14087" width="0" style="286" hidden="1" customWidth="1"/>
    <col min="14088" max="14088" width="18.375" style="286" bestFit="1" customWidth="1"/>
    <col min="14089" max="14090" width="0" style="286" hidden="1" customWidth="1"/>
    <col min="14091" max="14334" width="9" style="286"/>
    <col min="14335" max="14335" width="6.625" style="286" customWidth="1"/>
    <col min="14336" max="14337" width="21.625" style="286" customWidth="1"/>
    <col min="14338" max="14338" width="16.125" style="286" bestFit="1" customWidth="1"/>
    <col min="14339" max="14339" width="13.875" style="286" bestFit="1" customWidth="1"/>
    <col min="14340" max="14340" width="17.25" style="286" bestFit="1" customWidth="1"/>
    <col min="14341" max="14342" width="20.5" style="286" bestFit="1" customWidth="1"/>
    <col min="14343" max="14343" width="0" style="286" hidden="1" customWidth="1"/>
    <col min="14344" max="14344" width="18.375" style="286" bestFit="1" customWidth="1"/>
    <col min="14345" max="14346" width="0" style="286" hidden="1" customWidth="1"/>
    <col min="14347" max="14590" width="9" style="286"/>
    <col min="14591" max="14591" width="6.625" style="286" customWidth="1"/>
    <col min="14592" max="14593" width="21.625" style="286" customWidth="1"/>
    <col min="14594" max="14594" width="16.125" style="286" bestFit="1" customWidth="1"/>
    <col min="14595" max="14595" width="13.875" style="286" bestFit="1" customWidth="1"/>
    <col min="14596" max="14596" width="17.25" style="286" bestFit="1" customWidth="1"/>
    <col min="14597" max="14598" width="20.5" style="286" bestFit="1" customWidth="1"/>
    <col min="14599" max="14599" width="0" style="286" hidden="1" customWidth="1"/>
    <col min="14600" max="14600" width="18.375" style="286" bestFit="1" customWidth="1"/>
    <col min="14601" max="14602" width="0" style="286" hidden="1" customWidth="1"/>
    <col min="14603" max="14846" width="9" style="286"/>
    <col min="14847" max="14847" width="6.625" style="286" customWidth="1"/>
    <col min="14848" max="14849" width="21.625" style="286" customWidth="1"/>
    <col min="14850" max="14850" width="16.125" style="286" bestFit="1" customWidth="1"/>
    <col min="14851" max="14851" width="13.875" style="286" bestFit="1" customWidth="1"/>
    <col min="14852" max="14852" width="17.25" style="286" bestFit="1" customWidth="1"/>
    <col min="14853" max="14854" width="20.5" style="286" bestFit="1" customWidth="1"/>
    <col min="14855" max="14855" width="0" style="286" hidden="1" customWidth="1"/>
    <col min="14856" max="14856" width="18.375" style="286" bestFit="1" customWidth="1"/>
    <col min="14857" max="14858" width="0" style="286" hidden="1" customWidth="1"/>
    <col min="14859" max="15102" width="9" style="286"/>
    <col min="15103" max="15103" width="6.625" style="286" customWidth="1"/>
    <col min="15104" max="15105" width="21.625" style="286" customWidth="1"/>
    <col min="15106" max="15106" width="16.125" style="286" bestFit="1" customWidth="1"/>
    <col min="15107" max="15107" width="13.875" style="286" bestFit="1" customWidth="1"/>
    <col min="15108" max="15108" width="17.25" style="286" bestFit="1" customWidth="1"/>
    <col min="15109" max="15110" width="20.5" style="286" bestFit="1" customWidth="1"/>
    <col min="15111" max="15111" width="0" style="286" hidden="1" customWidth="1"/>
    <col min="15112" max="15112" width="18.375" style="286" bestFit="1" customWidth="1"/>
    <col min="15113" max="15114" width="0" style="286" hidden="1" customWidth="1"/>
    <col min="15115" max="15358" width="9" style="286"/>
    <col min="15359" max="15359" width="6.625" style="286" customWidth="1"/>
    <col min="15360" max="15361" width="21.625" style="286" customWidth="1"/>
    <col min="15362" max="15362" width="16.125" style="286" bestFit="1" customWidth="1"/>
    <col min="15363" max="15363" width="13.875" style="286" bestFit="1" customWidth="1"/>
    <col min="15364" max="15364" width="17.25" style="286" bestFit="1" customWidth="1"/>
    <col min="15365" max="15366" width="20.5" style="286" bestFit="1" customWidth="1"/>
    <col min="15367" max="15367" width="0" style="286" hidden="1" customWidth="1"/>
    <col min="15368" max="15368" width="18.375" style="286" bestFit="1" customWidth="1"/>
    <col min="15369" max="15370" width="0" style="286" hidden="1" customWidth="1"/>
    <col min="15371" max="15614" width="9" style="286"/>
    <col min="15615" max="15615" width="6.625" style="286" customWidth="1"/>
    <col min="15616" max="15617" width="21.625" style="286" customWidth="1"/>
    <col min="15618" max="15618" width="16.125" style="286" bestFit="1" customWidth="1"/>
    <col min="15619" max="15619" width="13.875" style="286" bestFit="1" customWidth="1"/>
    <col min="15620" max="15620" width="17.25" style="286" bestFit="1" customWidth="1"/>
    <col min="15621" max="15622" width="20.5" style="286" bestFit="1" customWidth="1"/>
    <col min="15623" max="15623" width="0" style="286" hidden="1" customWidth="1"/>
    <col min="15624" max="15624" width="18.375" style="286" bestFit="1" customWidth="1"/>
    <col min="15625" max="15626" width="0" style="286" hidden="1" customWidth="1"/>
    <col min="15627" max="15870" width="9" style="286"/>
    <col min="15871" max="15871" width="6.625" style="286" customWidth="1"/>
    <col min="15872" max="15873" width="21.625" style="286" customWidth="1"/>
    <col min="15874" max="15874" width="16.125" style="286" bestFit="1" customWidth="1"/>
    <col min="15875" max="15875" width="13.875" style="286" bestFit="1" customWidth="1"/>
    <col min="15876" max="15876" width="17.25" style="286" bestFit="1" customWidth="1"/>
    <col min="15877" max="15878" width="20.5" style="286" bestFit="1" customWidth="1"/>
    <col min="15879" max="15879" width="0" style="286" hidden="1" customWidth="1"/>
    <col min="15880" max="15880" width="18.375" style="286" bestFit="1" customWidth="1"/>
    <col min="15881" max="15882" width="0" style="286" hidden="1" customWidth="1"/>
    <col min="15883" max="16126" width="9" style="286"/>
    <col min="16127" max="16127" width="6.625" style="286" customWidth="1"/>
    <col min="16128" max="16129" width="21.625" style="286" customWidth="1"/>
    <col min="16130" max="16130" width="16.125" style="286" bestFit="1" customWidth="1"/>
    <col min="16131" max="16131" width="13.875" style="286" bestFit="1" customWidth="1"/>
    <col min="16132" max="16132" width="17.25" style="286" bestFit="1" customWidth="1"/>
    <col min="16133" max="16134" width="20.5" style="286" bestFit="1" customWidth="1"/>
    <col min="16135" max="16135" width="0" style="286" hidden="1" customWidth="1"/>
    <col min="16136" max="16136" width="18.375" style="286" bestFit="1" customWidth="1"/>
    <col min="16137" max="16138" width="0" style="286" hidden="1" customWidth="1"/>
    <col min="16139" max="16384" width="9" style="286"/>
  </cols>
  <sheetData>
    <row r="1" spans="1:5" ht="30" customHeight="1">
      <c r="A1" s="320" t="s">
        <v>585</v>
      </c>
      <c r="B1" s="321"/>
      <c r="C1" s="321"/>
      <c r="D1" s="321"/>
      <c r="E1" s="321"/>
    </row>
    <row r="2" spans="1:5" ht="30" customHeight="1">
      <c r="A2" s="322" t="s">
        <v>584</v>
      </c>
      <c r="B2" s="323"/>
      <c r="E2" s="181" t="s">
        <v>580</v>
      </c>
    </row>
    <row r="3" spans="1:5" ht="30" customHeight="1">
      <c r="A3" s="182" t="s">
        <v>581</v>
      </c>
      <c r="B3" s="182" t="s">
        <v>582</v>
      </c>
      <c r="C3" s="183" t="s">
        <v>586</v>
      </c>
      <c r="D3" s="183" t="s">
        <v>862</v>
      </c>
      <c r="E3" s="183" t="s">
        <v>583</v>
      </c>
    </row>
    <row r="4" spans="1:5" ht="30" customHeight="1">
      <c r="A4" s="182">
        <v>1</v>
      </c>
      <c r="B4" s="182" t="s">
        <v>863</v>
      </c>
      <c r="C4" s="184">
        <f>信息化项目!I11</f>
        <v>638564</v>
      </c>
      <c r="D4" s="184"/>
      <c r="E4" s="184">
        <f>C4-D4</f>
        <v>638564</v>
      </c>
    </row>
    <row r="5" spans="1:5" ht="30" customHeight="1">
      <c r="A5" s="182">
        <v>2</v>
      </c>
      <c r="B5" s="182" t="s">
        <v>865</v>
      </c>
      <c r="C5" s="184">
        <f>设备项目!K33</f>
        <v>10269378.5</v>
      </c>
      <c r="D5" s="184">
        <f>设备项目!L33</f>
        <v>5356729.43</v>
      </c>
      <c r="E5" s="184">
        <f t="shared" ref="E5:E6" si="0">C5-D5</f>
        <v>4912649.07</v>
      </c>
    </row>
    <row r="6" spans="1:5" ht="30" customHeight="1">
      <c r="A6" s="182">
        <v>3</v>
      </c>
      <c r="B6" s="182" t="s">
        <v>864</v>
      </c>
      <c r="C6" s="184">
        <f>维修尾款!K3</f>
        <v>326921</v>
      </c>
      <c r="D6" s="184"/>
      <c r="E6" s="184">
        <f t="shared" si="0"/>
        <v>326921</v>
      </c>
    </row>
    <row r="7" spans="1:5" ht="30" customHeight="1">
      <c r="A7" s="182"/>
      <c r="B7" s="182" t="s">
        <v>579</v>
      </c>
      <c r="C7" s="185">
        <f>SUM(C4:C6)</f>
        <v>11234863.5</v>
      </c>
      <c r="D7" s="185">
        <f>SUM(D4:D6)</f>
        <v>5356729.43</v>
      </c>
      <c r="E7" s="185">
        <f>SUM(E4:E6)</f>
        <v>5878134.0700000003</v>
      </c>
    </row>
    <row r="8" spans="1:5" ht="30" customHeight="1"/>
    <row r="9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K1"/>
    </sheetView>
  </sheetViews>
  <sheetFormatPr defaultRowHeight="20.100000000000001" customHeight="1"/>
  <cols>
    <col min="1" max="1" width="4.125" style="180" customWidth="1"/>
    <col min="2" max="2" width="12.875" style="180" customWidth="1"/>
    <col min="3" max="3" width="22.625" style="180" customWidth="1"/>
    <col min="4" max="5" width="23.125" style="180" customWidth="1"/>
    <col min="6" max="6" width="0" style="180" hidden="1" customWidth="1"/>
    <col min="7" max="7" width="9" style="180"/>
    <col min="8" max="8" width="6.125" style="180" customWidth="1"/>
    <col min="9" max="9" width="11.25" style="205" customWidth="1"/>
    <col min="10" max="16384" width="9" style="180"/>
  </cols>
  <sheetData>
    <row r="1" spans="1:9" ht="30" customHeight="1">
      <c r="A1" s="324" t="s">
        <v>861</v>
      </c>
      <c r="B1" s="324"/>
      <c r="C1" s="324"/>
      <c r="D1" s="324"/>
      <c r="E1" s="324"/>
      <c r="F1" s="324"/>
      <c r="G1" s="324"/>
      <c r="H1" s="324"/>
      <c r="I1" s="324"/>
    </row>
    <row r="2" spans="1:9" ht="20.100000000000001" customHeight="1">
      <c r="A2" s="186" t="s">
        <v>587</v>
      </c>
      <c r="B2" s="187" t="s">
        <v>588</v>
      </c>
      <c r="C2" s="188" t="s">
        <v>179</v>
      </c>
      <c r="D2" s="187" t="s">
        <v>589</v>
      </c>
      <c r="E2" s="187" t="s">
        <v>590</v>
      </c>
      <c r="F2" s="187" t="s">
        <v>591</v>
      </c>
      <c r="G2" s="187" t="s">
        <v>592</v>
      </c>
      <c r="H2" s="187" t="s">
        <v>593</v>
      </c>
      <c r="I2" s="188" t="s">
        <v>594</v>
      </c>
    </row>
    <row r="3" spans="1:9" ht="20.100000000000001" customHeight="1">
      <c r="A3" s="189">
        <v>1</v>
      </c>
      <c r="B3" s="190" t="s">
        <v>69</v>
      </c>
      <c r="C3" s="191" t="s">
        <v>595</v>
      </c>
      <c r="D3" s="191" t="s">
        <v>595</v>
      </c>
      <c r="E3" s="191" t="s">
        <v>595</v>
      </c>
      <c r="F3" s="189"/>
      <c r="G3" s="189">
        <v>269435</v>
      </c>
      <c r="H3" s="189">
        <v>1</v>
      </c>
      <c r="I3" s="189">
        <f t="shared" ref="I3:I5" si="0">G3*H3</f>
        <v>269435</v>
      </c>
    </row>
    <row r="4" spans="1:9" ht="20.100000000000001" customHeight="1">
      <c r="A4" s="189">
        <v>1</v>
      </c>
      <c r="B4" s="190" t="s">
        <v>69</v>
      </c>
      <c r="C4" s="192" t="s">
        <v>596</v>
      </c>
      <c r="D4" s="192" t="s">
        <v>596</v>
      </c>
      <c r="E4" s="192" t="s">
        <v>596</v>
      </c>
      <c r="F4" s="189"/>
      <c r="G4" s="189">
        <v>68316</v>
      </c>
      <c r="H4" s="189">
        <v>1</v>
      </c>
      <c r="I4" s="189">
        <f t="shared" si="0"/>
        <v>68316</v>
      </c>
    </row>
    <row r="5" spans="1:9" ht="20.100000000000001" customHeight="1">
      <c r="A5" s="189">
        <v>1</v>
      </c>
      <c r="B5" s="193" t="s">
        <v>69</v>
      </c>
      <c r="C5" s="194" t="s">
        <v>597</v>
      </c>
      <c r="D5" s="194" t="s">
        <v>597</v>
      </c>
      <c r="E5" s="194" t="s">
        <v>597</v>
      </c>
      <c r="F5" s="189"/>
      <c r="G5" s="189">
        <v>56636</v>
      </c>
      <c r="H5" s="189">
        <v>1</v>
      </c>
      <c r="I5" s="189">
        <f t="shared" si="0"/>
        <v>56636</v>
      </c>
    </row>
    <row r="6" spans="1:9" s="199" customFormat="1" ht="20.100000000000001" customHeight="1">
      <c r="A6" s="195"/>
      <c r="B6" s="196" t="s">
        <v>598</v>
      </c>
      <c r="C6" s="198"/>
      <c r="D6" s="198"/>
      <c r="E6" s="197"/>
      <c r="F6" s="195"/>
      <c r="G6" s="195"/>
      <c r="H6" s="195"/>
      <c r="I6" s="195">
        <f>SUM(I3:I5)</f>
        <v>394387</v>
      </c>
    </row>
    <row r="7" spans="1:9" ht="20.100000000000001" customHeight="1">
      <c r="A7" s="189">
        <v>2</v>
      </c>
      <c r="B7" s="190" t="s">
        <v>72</v>
      </c>
      <c r="C7" s="191" t="s">
        <v>595</v>
      </c>
      <c r="D7" s="191" t="s">
        <v>595</v>
      </c>
      <c r="E7" s="191" t="s">
        <v>595</v>
      </c>
      <c r="F7" s="189"/>
      <c r="G7" s="189">
        <v>119225</v>
      </c>
      <c r="H7" s="189">
        <v>1</v>
      </c>
      <c r="I7" s="189">
        <f t="shared" ref="I7:I9" si="1">G7*H7</f>
        <v>119225</v>
      </c>
    </row>
    <row r="8" spans="1:9" ht="20.100000000000001" customHeight="1">
      <c r="A8" s="189">
        <v>2</v>
      </c>
      <c r="B8" s="190" t="s">
        <v>72</v>
      </c>
      <c r="C8" s="192" t="s">
        <v>596</v>
      </c>
      <c r="D8" s="192" t="s">
        <v>596</v>
      </c>
      <c r="E8" s="192" t="s">
        <v>596</v>
      </c>
      <c r="F8" s="189"/>
      <c r="G8" s="189">
        <v>68316</v>
      </c>
      <c r="H8" s="189">
        <v>1</v>
      </c>
      <c r="I8" s="189">
        <f t="shared" si="1"/>
        <v>68316</v>
      </c>
    </row>
    <row r="9" spans="1:9" ht="20.100000000000001" customHeight="1">
      <c r="A9" s="189">
        <v>2</v>
      </c>
      <c r="B9" s="193" t="s">
        <v>72</v>
      </c>
      <c r="C9" s="194" t="s">
        <v>597</v>
      </c>
      <c r="D9" s="194" t="s">
        <v>597</v>
      </c>
      <c r="E9" s="194" t="s">
        <v>597</v>
      </c>
      <c r="F9" s="189"/>
      <c r="G9" s="189">
        <v>56636</v>
      </c>
      <c r="H9" s="189">
        <v>1</v>
      </c>
      <c r="I9" s="189">
        <f t="shared" si="1"/>
        <v>56636</v>
      </c>
    </row>
    <row r="10" spans="1:9" s="199" customFormat="1" ht="20.100000000000001" customHeight="1">
      <c r="A10" s="195"/>
      <c r="B10" s="203" t="s">
        <v>599</v>
      </c>
      <c r="C10" s="198"/>
      <c r="D10" s="198"/>
      <c r="E10" s="197"/>
      <c r="F10" s="195"/>
      <c r="G10" s="195"/>
      <c r="H10" s="195"/>
      <c r="I10" s="195">
        <f>SUM(I7:I9)</f>
        <v>244177</v>
      </c>
    </row>
    <row r="11" spans="1:9" s="199" customFormat="1" ht="20.100000000000001" customHeight="1">
      <c r="A11" s="200"/>
      <c r="B11" s="204"/>
      <c r="C11" s="201" t="s">
        <v>600</v>
      </c>
      <c r="D11" s="202"/>
      <c r="E11" s="200"/>
      <c r="F11" s="200"/>
      <c r="G11" s="200"/>
      <c r="H11" s="200"/>
      <c r="I11" s="200">
        <f>I6+I10</f>
        <v>638564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topLeftCell="A20" workbookViewId="0">
      <selection sqref="A1:K1"/>
    </sheetView>
  </sheetViews>
  <sheetFormatPr defaultColWidth="8.875" defaultRowHeight="13.5"/>
  <cols>
    <col min="1" max="1" width="5.5" style="268" customWidth="1"/>
    <col min="2" max="2" width="7" style="268" customWidth="1"/>
    <col min="3" max="3" width="6.625" style="268" customWidth="1"/>
    <col min="4" max="4" width="21.875" style="269" customWidth="1"/>
    <col min="5" max="5" width="12.75" style="268" customWidth="1"/>
    <col min="6" max="6" width="22.125" style="269" customWidth="1"/>
    <col min="7" max="7" width="18.25" style="269" customWidth="1"/>
    <col min="8" max="8" width="6.75" style="269" customWidth="1"/>
    <col min="9" max="9" width="9" style="267" customWidth="1"/>
    <col min="10" max="10" width="6.125" style="268" customWidth="1"/>
    <col min="11" max="11" width="12" style="267" customWidth="1"/>
    <col min="12" max="12" width="12.875" style="268" customWidth="1"/>
    <col min="13" max="13" width="13.5" style="268" customWidth="1"/>
    <col min="14" max="14" width="10.625" style="269" customWidth="1"/>
    <col min="15" max="16384" width="8.875" style="268"/>
  </cols>
  <sheetData>
    <row r="1" spans="1:14" s="206" customFormat="1" ht="30" customHeight="1">
      <c r="A1" s="325" t="s">
        <v>601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6"/>
      <c r="M1" s="326"/>
      <c r="N1" s="327"/>
    </row>
    <row r="2" spans="1:14" s="206" customFormat="1" ht="36">
      <c r="A2" s="207" t="s">
        <v>602</v>
      </c>
      <c r="B2" s="208" t="s">
        <v>603</v>
      </c>
      <c r="C2" s="208" t="s">
        <v>604</v>
      </c>
      <c r="D2" s="209" t="s">
        <v>605</v>
      </c>
      <c r="E2" s="210" t="s">
        <v>179</v>
      </c>
      <c r="F2" s="210" t="s">
        <v>573</v>
      </c>
      <c r="G2" s="209" t="s">
        <v>574</v>
      </c>
      <c r="H2" s="209" t="s">
        <v>575</v>
      </c>
      <c r="I2" s="210" t="s">
        <v>577</v>
      </c>
      <c r="J2" s="210" t="s">
        <v>576</v>
      </c>
      <c r="K2" s="210" t="s">
        <v>578</v>
      </c>
      <c r="L2" s="211" t="s">
        <v>606</v>
      </c>
      <c r="M2" s="212" t="s">
        <v>607</v>
      </c>
      <c r="N2" s="210" t="s">
        <v>608</v>
      </c>
    </row>
    <row r="3" spans="1:14" s="221" customFormat="1" ht="20.100000000000001" customHeight="1">
      <c r="A3" s="213">
        <v>1</v>
      </c>
      <c r="B3" s="213" t="s">
        <v>609</v>
      </c>
      <c r="C3" s="213" t="s">
        <v>610</v>
      </c>
      <c r="D3" s="214" t="s">
        <v>611</v>
      </c>
      <c r="E3" s="215" t="s">
        <v>612</v>
      </c>
      <c r="F3" s="216" t="s">
        <v>613</v>
      </c>
      <c r="G3" s="216" t="s">
        <v>614</v>
      </c>
      <c r="H3" s="214" t="s">
        <v>615</v>
      </c>
      <c r="I3" s="217">
        <v>7600</v>
      </c>
      <c r="J3" s="213">
        <v>50</v>
      </c>
      <c r="K3" s="217">
        <f>I3*J3</f>
        <v>380000</v>
      </c>
      <c r="L3" s="218">
        <f>K3</f>
        <v>380000</v>
      </c>
      <c r="M3" s="219">
        <f>K3-L3</f>
        <v>0</v>
      </c>
      <c r="N3" s="220"/>
    </row>
    <row r="4" spans="1:14" s="221" customFormat="1" ht="20.100000000000001" customHeight="1">
      <c r="A4" s="213"/>
      <c r="B4" s="222" t="s">
        <v>616</v>
      </c>
      <c r="C4" s="213"/>
      <c r="D4" s="222" t="s">
        <v>617</v>
      </c>
      <c r="E4" s="213"/>
      <c r="F4" s="214"/>
      <c r="G4" s="214"/>
      <c r="H4" s="214"/>
      <c r="I4" s="217"/>
      <c r="J4" s="213"/>
      <c r="K4" s="223">
        <f>SUM(K3:K3)</f>
        <v>380000</v>
      </c>
      <c r="L4" s="223">
        <f t="shared" ref="L4:M4" si="0">SUM(L3:L3)</f>
        <v>380000</v>
      </c>
      <c r="M4" s="224">
        <f t="shared" si="0"/>
        <v>0</v>
      </c>
      <c r="N4" s="225"/>
    </row>
    <row r="5" spans="1:14" s="221" customFormat="1" ht="20.100000000000001" customHeight="1">
      <c r="A5" s="213">
        <v>2</v>
      </c>
      <c r="B5" s="213" t="s">
        <v>609</v>
      </c>
      <c r="C5" s="213" t="s">
        <v>610</v>
      </c>
      <c r="D5" s="214" t="s">
        <v>618</v>
      </c>
      <c r="E5" s="215" t="s">
        <v>612</v>
      </c>
      <c r="F5" s="216" t="s">
        <v>613</v>
      </c>
      <c r="G5" s="216" t="s">
        <v>614</v>
      </c>
      <c r="H5" s="214"/>
      <c r="I5" s="217">
        <v>7600</v>
      </c>
      <c r="J5" s="213">
        <v>6</v>
      </c>
      <c r="K5" s="217">
        <f>I5*J5</f>
        <v>45600</v>
      </c>
      <c r="L5" s="218">
        <f>K5</f>
        <v>45600</v>
      </c>
      <c r="M5" s="219">
        <f>K5-L5</f>
        <v>0</v>
      </c>
      <c r="N5" s="220"/>
    </row>
    <row r="6" spans="1:14" s="221" customFormat="1" ht="20.100000000000001" customHeight="1">
      <c r="A6" s="213"/>
      <c r="B6" s="222" t="s">
        <v>616</v>
      </c>
      <c r="C6" s="213"/>
      <c r="D6" s="222" t="s">
        <v>617</v>
      </c>
      <c r="E6" s="213"/>
      <c r="F6" s="214"/>
      <c r="G6" s="214"/>
      <c r="H6" s="214"/>
      <c r="I6" s="217"/>
      <c r="J6" s="213"/>
      <c r="K6" s="223">
        <f>SUM(K5:K5)</f>
        <v>45600</v>
      </c>
      <c r="L6" s="223">
        <f t="shared" ref="L6:M6" si="1">SUM(L5:L5)</f>
        <v>45600</v>
      </c>
      <c r="M6" s="224">
        <f t="shared" si="1"/>
        <v>0</v>
      </c>
      <c r="N6" s="225"/>
    </row>
    <row r="7" spans="1:14" s="221" customFormat="1" ht="20.100000000000001" customHeight="1">
      <c r="A7" s="213">
        <v>3</v>
      </c>
      <c r="B7" s="213" t="s">
        <v>609</v>
      </c>
      <c r="C7" s="213" t="s">
        <v>610</v>
      </c>
      <c r="D7" s="214" t="s">
        <v>619</v>
      </c>
      <c r="E7" s="215" t="s">
        <v>612</v>
      </c>
      <c r="F7" s="216" t="s">
        <v>613</v>
      </c>
      <c r="G7" s="216" t="s">
        <v>614</v>
      </c>
      <c r="H7" s="214"/>
      <c r="I7" s="217">
        <v>7600</v>
      </c>
      <c r="J7" s="213">
        <v>42</v>
      </c>
      <c r="K7" s="217">
        <f>I7*J7</f>
        <v>319200</v>
      </c>
      <c r="L7" s="218">
        <f>K7</f>
        <v>319200</v>
      </c>
      <c r="M7" s="219">
        <f>K7-L7</f>
        <v>0</v>
      </c>
      <c r="N7" s="220"/>
    </row>
    <row r="8" spans="1:14" s="221" customFormat="1" ht="20.100000000000001" customHeight="1">
      <c r="A8" s="213"/>
      <c r="B8" s="222" t="s">
        <v>616</v>
      </c>
      <c r="C8" s="213"/>
      <c r="D8" s="222" t="s">
        <v>617</v>
      </c>
      <c r="E8" s="213"/>
      <c r="F8" s="214"/>
      <c r="G8" s="214"/>
      <c r="H8" s="214"/>
      <c r="I8" s="217"/>
      <c r="J8" s="213"/>
      <c r="K8" s="223">
        <f>SUM(K7:K7)</f>
        <v>319200</v>
      </c>
      <c r="L8" s="223">
        <f t="shared" ref="L8:M8" si="2">SUM(L7:L7)</f>
        <v>319200</v>
      </c>
      <c r="M8" s="224">
        <f t="shared" si="2"/>
        <v>0</v>
      </c>
      <c r="N8" s="225"/>
    </row>
    <row r="9" spans="1:14" s="221" customFormat="1" ht="20.100000000000001" customHeight="1">
      <c r="A9" s="213">
        <v>4</v>
      </c>
      <c r="B9" s="213" t="s">
        <v>609</v>
      </c>
      <c r="C9" s="213" t="s">
        <v>620</v>
      </c>
      <c r="D9" s="226" t="s">
        <v>621</v>
      </c>
      <c r="E9" s="215" t="s">
        <v>612</v>
      </c>
      <c r="F9" s="216" t="s">
        <v>622</v>
      </c>
      <c r="G9" s="216" t="s">
        <v>622</v>
      </c>
      <c r="H9" s="227"/>
      <c r="I9" s="217">
        <v>757598</v>
      </c>
      <c r="J9" s="213">
        <v>1</v>
      </c>
      <c r="K9" s="217">
        <f>I9*J9</f>
        <v>757598</v>
      </c>
      <c r="L9" s="218">
        <v>757598</v>
      </c>
      <c r="M9" s="219">
        <f>K9-L9</f>
        <v>0</v>
      </c>
      <c r="N9" s="214" t="s">
        <v>623</v>
      </c>
    </row>
    <row r="10" spans="1:14" s="221" customFormat="1" ht="20.100000000000001" customHeight="1">
      <c r="A10" s="213">
        <v>4</v>
      </c>
      <c r="B10" s="213" t="s">
        <v>609</v>
      </c>
      <c r="C10" s="213" t="s">
        <v>620</v>
      </c>
      <c r="D10" s="226" t="s">
        <v>69</v>
      </c>
      <c r="E10" s="215" t="s">
        <v>612</v>
      </c>
      <c r="F10" s="228" t="s">
        <v>624</v>
      </c>
      <c r="G10" s="228" t="s">
        <v>624</v>
      </c>
      <c r="H10" s="229"/>
      <c r="I10" s="230">
        <v>140000</v>
      </c>
      <c r="J10" s="231">
        <v>1</v>
      </c>
      <c r="K10" s="232">
        <f>I10*J10</f>
        <v>140000</v>
      </c>
      <c r="L10" s="218">
        <v>140000</v>
      </c>
      <c r="M10" s="219">
        <f>K10-L10</f>
        <v>0</v>
      </c>
      <c r="N10" s="220"/>
    </row>
    <row r="11" spans="1:14" s="221" customFormat="1" ht="20.100000000000001" customHeight="1">
      <c r="A11" s="213">
        <v>4</v>
      </c>
      <c r="B11" s="213" t="s">
        <v>609</v>
      </c>
      <c r="C11" s="213" t="s">
        <v>620</v>
      </c>
      <c r="D11" s="226" t="s">
        <v>69</v>
      </c>
      <c r="E11" s="215" t="s">
        <v>612</v>
      </c>
      <c r="F11" s="216" t="s">
        <v>613</v>
      </c>
      <c r="G11" s="216" t="s">
        <v>614</v>
      </c>
      <c r="H11" s="214"/>
      <c r="I11" s="217">
        <v>7600</v>
      </c>
      <c r="J11" s="213">
        <v>33</v>
      </c>
      <c r="K11" s="217">
        <f>I11*J11</f>
        <v>250800</v>
      </c>
      <c r="L11" s="218">
        <f>K11</f>
        <v>250800</v>
      </c>
      <c r="M11" s="219">
        <f>K11-L11</f>
        <v>0</v>
      </c>
      <c r="N11" s="220"/>
    </row>
    <row r="12" spans="1:14" s="221" customFormat="1" ht="20.100000000000001" customHeight="1">
      <c r="A12" s="213"/>
      <c r="B12" s="222"/>
      <c r="C12" s="213"/>
      <c r="D12" s="222" t="s">
        <v>617</v>
      </c>
      <c r="E12" s="213"/>
      <c r="F12" s="214"/>
      <c r="G12" s="214"/>
      <c r="H12" s="214"/>
      <c r="I12" s="217"/>
      <c r="J12" s="213"/>
      <c r="K12" s="223">
        <f>SUM(K9:K11)</f>
        <v>1148398</v>
      </c>
      <c r="L12" s="223">
        <f t="shared" ref="L12:M12" si="3">SUM(L9:L11)</f>
        <v>1148398</v>
      </c>
      <c r="M12" s="224">
        <f t="shared" si="3"/>
        <v>0</v>
      </c>
      <c r="N12" s="225"/>
    </row>
    <row r="13" spans="1:14" s="221" customFormat="1" ht="20.100000000000001" customHeight="1">
      <c r="A13" s="213">
        <v>5</v>
      </c>
      <c r="B13" s="213" t="s">
        <v>609</v>
      </c>
      <c r="C13" s="213" t="s">
        <v>620</v>
      </c>
      <c r="D13" s="216" t="s">
        <v>72</v>
      </c>
      <c r="E13" s="215" t="s">
        <v>612</v>
      </c>
      <c r="F13" s="216" t="s">
        <v>613</v>
      </c>
      <c r="G13" s="216" t="s">
        <v>614</v>
      </c>
      <c r="H13" s="214"/>
      <c r="I13" s="217">
        <v>7600</v>
      </c>
      <c r="J13" s="213">
        <v>49</v>
      </c>
      <c r="K13" s="217">
        <f>I13*J13</f>
        <v>372400</v>
      </c>
      <c r="L13" s="218">
        <f>K13</f>
        <v>372400</v>
      </c>
      <c r="M13" s="219">
        <f>K13-L13</f>
        <v>0</v>
      </c>
      <c r="N13" s="220"/>
    </row>
    <row r="14" spans="1:14" s="234" customFormat="1" ht="20.100000000000001" customHeight="1">
      <c r="A14" s="213">
        <v>5</v>
      </c>
      <c r="B14" s="213" t="s">
        <v>609</v>
      </c>
      <c r="C14" s="213" t="s">
        <v>620</v>
      </c>
      <c r="D14" s="216" t="s">
        <v>72</v>
      </c>
      <c r="E14" s="215" t="s">
        <v>612</v>
      </c>
      <c r="F14" s="216" t="s">
        <v>622</v>
      </c>
      <c r="G14" s="216" t="s">
        <v>622</v>
      </c>
      <c r="H14" s="227"/>
      <c r="I14" s="217">
        <v>757598</v>
      </c>
      <c r="J14" s="213">
        <v>1</v>
      </c>
      <c r="K14" s="217">
        <f>I14*J14</f>
        <v>757598</v>
      </c>
      <c r="L14" s="233">
        <v>757598</v>
      </c>
      <c r="M14" s="219">
        <f>K14-L14</f>
        <v>0</v>
      </c>
      <c r="N14" s="214" t="s">
        <v>623</v>
      </c>
    </row>
    <row r="15" spans="1:14" s="221" customFormat="1" ht="20.100000000000001" customHeight="1">
      <c r="A15" s="213">
        <v>5</v>
      </c>
      <c r="B15" s="213" t="s">
        <v>609</v>
      </c>
      <c r="C15" s="213" t="s">
        <v>620</v>
      </c>
      <c r="D15" s="216" t="s">
        <v>72</v>
      </c>
      <c r="E15" s="235" t="s">
        <v>612</v>
      </c>
      <c r="F15" s="236" t="s">
        <v>625</v>
      </c>
      <c r="G15" s="237" t="s">
        <v>625</v>
      </c>
      <c r="H15" s="238" t="s">
        <v>626</v>
      </c>
      <c r="I15" s="230">
        <v>693482.5</v>
      </c>
      <c r="J15" s="231">
        <v>1</v>
      </c>
      <c r="K15" s="239">
        <f>J15*I15</f>
        <v>693482.5</v>
      </c>
      <c r="L15" s="218">
        <v>693482.5</v>
      </c>
      <c r="M15" s="219">
        <f>K15-L15</f>
        <v>0</v>
      </c>
      <c r="N15" s="214" t="s">
        <v>623</v>
      </c>
    </row>
    <row r="16" spans="1:14" s="221" customFormat="1" ht="20.100000000000001" customHeight="1">
      <c r="A16" s="213"/>
      <c r="B16" s="222"/>
      <c r="C16" s="213"/>
      <c r="D16" s="222" t="s">
        <v>617</v>
      </c>
      <c r="E16" s="213"/>
      <c r="F16" s="214"/>
      <c r="G16" s="214"/>
      <c r="H16" s="214"/>
      <c r="I16" s="217"/>
      <c r="J16" s="213"/>
      <c r="K16" s="223">
        <f>SUM(K13:K15)</f>
        <v>1823480.5</v>
      </c>
      <c r="L16" s="223">
        <f t="shared" ref="L16:M16" si="4">SUM(L13:L15)</f>
        <v>1823480.5</v>
      </c>
      <c r="M16" s="224">
        <f t="shared" si="4"/>
        <v>0</v>
      </c>
      <c r="N16" s="225"/>
    </row>
    <row r="17" spans="1:14" s="221" customFormat="1" ht="18.75" customHeight="1">
      <c r="A17" s="231">
        <v>6</v>
      </c>
      <c r="B17" s="231" t="s">
        <v>627</v>
      </c>
      <c r="C17" s="231" t="s">
        <v>628</v>
      </c>
      <c r="D17" s="229" t="s">
        <v>175</v>
      </c>
      <c r="E17" s="229" t="s">
        <v>612</v>
      </c>
      <c r="F17" s="228" t="s">
        <v>624</v>
      </c>
      <c r="G17" s="228" t="s">
        <v>624</v>
      </c>
      <c r="H17" s="229"/>
      <c r="I17" s="230">
        <v>140000</v>
      </c>
      <c r="J17" s="231">
        <v>1</v>
      </c>
      <c r="K17" s="232">
        <f>I17*J17</f>
        <v>140000</v>
      </c>
      <c r="L17" s="218">
        <v>140000</v>
      </c>
      <c r="M17" s="219">
        <f>K17-L17</f>
        <v>0</v>
      </c>
      <c r="N17" s="220"/>
    </row>
    <row r="18" spans="1:14" s="221" customFormat="1" ht="20.100000000000001" customHeight="1">
      <c r="A18" s="213"/>
      <c r="B18" s="222" t="s">
        <v>616</v>
      </c>
      <c r="C18" s="213"/>
      <c r="D18" s="222" t="s">
        <v>617</v>
      </c>
      <c r="E18" s="213"/>
      <c r="F18" s="214"/>
      <c r="G18" s="214"/>
      <c r="H18" s="214"/>
      <c r="I18" s="217"/>
      <c r="J18" s="213"/>
      <c r="K18" s="223">
        <f>SUM(K17:K17)</f>
        <v>140000</v>
      </c>
      <c r="L18" s="223">
        <f t="shared" ref="L18:M18" si="5">SUM(L17:L17)</f>
        <v>140000</v>
      </c>
      <c r="M18" s="224">
        <f t="shared" si="5"/>
        <v>0</v>
      </c>
      <c r="N18" s="225"/>
    </row>
    <row r="19" spans="1:14" s="221" customFormat="1" ht="20.100000000000001" customHeight="1">
      <c r="A19" s="240">
        <v>7</v>
      </c>
      <c r="B19" s="241" t="s">
        <v>609</v>
      </c>
      <c r="C19" s="240" t="s">
        <v>629</v>
      </c>
      <c r="D19" s="242" t="s">
        <v>630</v>
      </c>
      <c r="E19" s="215" t="s">
        <v>612</v>
      </c>
      <c r="F19" s="215" t="s">
        <v>631</v>
      </c>
      <c r="G19" s="215" t="s">
        <v>631</v>
      </c>
      <c r="H19" s="214"/>
      <c r="I19" s="243">
        <v>150000</v>
      </c>
      <c r="J19" s="244">
        <v>1</v>
      </c>
      <c r="K19" s="245">
        <f>I19*J19</f>
        <v>150000</v>
      </c>
      <c r="L19" s="218">
        <v>150000</v>
      </c>
      <c r="M19" s="219">
        <f>K19-L19</f>
        <v>0</v>
      </c>
      <c r="N19" s="215"/>
    </row>
    <row r="20" spans="1:14" s="221" customFormat="1" ht="20.100000000000001" customHeight="1">
      <c r="A20" s="240">
        <v>7</v>
      </c>
      <c r="B20" s="241" t="s">
        <v>609</v>
      </c>
      <c r="C20" s="240" t="s">
        <v>629</v>
      </c>
      <c r="D20" s="242" t="s">
        <v>630</v>
      </c>
      <c r="E20" s="215" t="s">
        <v>612</v>
      </c>
      <c r="F20" s="214" t="s">
        <v>632</v>
      </c>
      <c r="G20" s="214" t="s">
        <v>632</v>
      </c>
      <c r="H20" s="214"/>
      <c r="I20" s="243">
        <v>40000</v>
      </c>
      <c r="J20" s="244">
        <v>1</v>
      </c>
      <c r="K20" s="243">
        <f>I20*J20</f>
        <v>40000</v>
      </c>
      <c r="L20" s="218">
        <v>40000</v>
      </c>
      <c r="M20" s="219">
        <f>K20-L20</f>
        <v>0</v>
      </c>
      <c r="N20" s="215"/>
    </row>
    <row r="21" spans="1:14" s="221" customFormat="1" ht="20.100000000000001" customHeight="1">
      <c r="A21" s="240">
        <v>7</v>
      </c>
      <c r="B21" s="241" t="s">
        <v>609</v>
      </c>
      <c r="C21" s="240" t="s">
        <v>629</v>
      </c>
      <c r="D21" s="242" t="s">
        <v>630</v>
      </c>
      <c r="E21" s="215" t="s">
        <v>612</v>
      </c>
      <c r="F21" s="214" t="s">
        <v>633</v>
      </c>
      <c r="G21" s="214" t="s">
        <v>633</v>
      </c>
      <c r="H21" s="214"/>
      <c r="I21" s="243">
        <v>15000</v>
      </c>
      <c r="J21" s="244">
        <v>9</v>
      </c>
      <c r="K21" s="243">
        <f>I21*J21</f>
        <v>135000</v>
      </c>
      <c r="L21" s="218">
        <v>135000</v>
      </c>
      <c r="M21" s="219">
        <f>K21-L21</f>
        <v>0</v>
      </c>
      <c r="N21" s="215"/>
    </row>
    <row r="22" spans="1:14" s="221" customFormat="1" ht="20.100000000000001" customHeight="1">
      <c r="A22" s="246"/>
      <c r="B22" s="247"/>
      <c r="C22" s="240"/>
      <c r="D22" s="222" t="s">
        <v>617</v>
      </c>
      <c r="E22" s="248"/>
      <c r="F22" s="248"/>
      <c r="G22" s="225"/>
      <c r="H22" s="225"/>
      <c r="I22" s="249"/>
      <c r="J22" s="250"/>
      <c r="K22" s="249">
        <f>SUM(K19:K21)</f>
        <v>325000</v>
      </c>
      <c r="L22" s="249">
        <f t="shared" ref="L22:M22" si="6">SUM(L19:L21)</f>
        <v>325000</v>
      </c>
      <c r="M22" s="251">
        <f t="shared" si="6"/>
        <v>0</v>
      </c>
      <c r="N22" s="248"/>
    </row>
    <row r="23" spans="1:14" s="221" customFormat="1" ht="20.100000000000001" customHeight="1">
      <c r="A23" s="240">
        <v>8</v>
      </c>
      <c r="B23" s="241" t="s">
        <v>609</v>
      </c>
      <c r="C23" s="240" t="s">
        <v>629</v>
      </c>
      <c r="D23" s="242" t="s">
        <v>634</v>
      </c>
      <c r="E23" s="215" t="s">
        <v>612</v>
      </c>
      <c r="F23" s="215" t="s">
        <v>631</v>
      </c>
      <c r="G23" s="215" t="s">
        <v>631</v>
      </c>
      <c r="H23" s="214"/>
      <c r="I23" s="243">
        <v>100000</v>
      </c>
      <c r="J23" s="244">
        <v>1</v>
      </c>
      <c r="K23" s="252">
        <f>I23*J23</f>
        <v>100000</v>
      </c>
      <c r="L23" s="218">
        <v>100000</v>
      </c>
      <c r="M23" s="219">
        <f>K23-L23</f>
        <v>0</v>
      </c>
      <c r="N23" s="215"/>
    </row>
    <row r="24" spans="1:14" s="221" customFormat="1" ht="20.100000000000001" customHeight="1">
      <c r="A24" s="246"/>
      <c r="B24" s="247"/>
      <c r="C24" s="240"/>
      <c r="D24" s="222" t="s">
        <v>617</v>
      </c>
      <c r="E24" s="248"/>
      <c r="F24" s="248"/>
      <c r="G24" s="225"/>
      <c r="H24" s="225"/>
      <c r="I24" s="249"/>
      <c r="J24" s="250"/>
      <c r="K24" s="249">
        <f>SUM(K23:K23)</f>
        <v>100000</v>
      </c>
      <c r="L24" s="249">
        <f t="shared" ref="L24:M24" si="7">SUM(L23:L23)</f>
        <v>100000</v>
      </c>
      <c r="M24" s="251">
        <f t="shared" si="7"/>
        <v>0</v>
      </c>
      <c r="N24" s="248"/>
    </row>
    <row r="25" spans="1:14" s="221" customFormat="1" ht="20.100000000000001" customHeight="1">
      <c r="A25" s="240">
        <v>9</v>
      </c>
      <c r="B25" s="241" t="s">
        <v>609</v>
      </c>
      <c r="C25" s="240" t="s">
        <v>629</v>
      </c>
      <c r="D25" s="242" t="s">
        <v>635</v>
      </c>
      <c r="E25" s="215" t="s">
        <v>612</v>
      </c>
      <c r="F25" s="215" t="s">
        <v>636</v>
      </c>
      <c r="G25" s="215" t="s">
        <v>636</v>
      </c>
      <c r="H25" s="214"/>
      <c r="I25" s="243">
        <v>100000</v>
      </c>
      <c r="J25" s="244">
        <v>1</v>
      </c>
      <c r="K25" s="245">
        <f>I25*J25</f>
        <v>100000</v>
      </c>
      <c r="L25" s="218">
        <v>100000</v>
      </c>
      <c r="M25" s="219">
        <f>K25-L25</f>
        <v>0</v>
      </c>
      <c r="N25" s="215"/>
    </row>
    <row r="26" spans="1:14" s="221" customFormat="1" ht="20.100000000000001" customHeight="1">
      <c r="A26" s="246"/>
      <c r="B26" s="247"/>
      <c r="C26" s="240"/>
      <c r="D26" s="222" t="s">
        <v>617</v>
      </c>
      <c r="E26" s="248"/>
      <c r="F26" s="248"/>
      <c r="G26" s="225"/>
      <c r="H26" s="225"/>
      <c r="I26" s="249"/>
      <c r="J26" s="250"/>
      <c r="K26" s="249">
        <f>SUM(K25:K25)</f>
        <v>100000</v>
      </c>
      <c r="L26" s="249">
        <f t="shared" ref="L26:M26" si="8">SUM(L25:L25)</f>
        <v>100000</v>
      </c>
      <c r="M26" s="251">
        <f t="shared" si="8"/>
        <v>0</v>
      </c>
      <c r="N26" s="248"/>
    </row>
    <row r="27" spans="1:14" s="254" customFormat="1" ht="20.100000000000001" customHeight="1">
      <c r="A27" s="240">
        <v>10</v>
      </c>
      <c r="B27" s="240" t="s">
        <v>609</v>
      </c>
      <c r="C27" s="216" t="s">
        <v>637</v>
      </c>
      <c r="D27" s="216" t="s">
        <v>638</v>
      </c>
      <c r="E27" s="215" t="s">
        <v>612</v>
      </c>
      <c r="F27" s="216" t="s">
        <v>613</v>
      </c>
      <c r="G27" s="216" t="s">
        <v>614</v>
      </c>
      <c r="H27" s="229"/>
      <c r="I27" s="253">
        <v>7600</v>
      </c>
      <c r="J27" s="240">
        <v>43</v>
      </c>
      <c r="K27" s="217">
        <f>I27*J27</f>
        <v>326800</v>
      </c>
      <c r="L27" s="218">
        <f>K27</f>
        <v>326800</v>
      </c>
      <c r="M27" s="219">
        <f>K27-L27</f>
        <v>0</v>
      </c>
      <c r="N27" s="220"/>
    </row>
    <row r="28" spans="1:14" s="221" customFormat="1" ht="20.100000000000001" customHeight="1">
      <c r="A28" s="246"/>
      <c r="B28" s="246"/>
      <c r="C28" s="246"/>
      <c r="D28" s="255" t="s">
        <v>617</v>
      </c>
      <c r="E28" s="256"/>
      <c r="F28" s="256"/>
      <c r="G28" s="257"/>
      <c r="H28" s="257"/>
      <c r="I28" s="258"/>
      <c r="J28" s="246"/>
      <c r="K28" s="258">
        <f>SUM(K27:K27)</f>
        <v>326800</v>
      </c>
      <c r="L28" s="258">
        <f t="shared" ref="L28:M28" si="9">SUM(L27:L27)</f>
        <v>326800</v>
      </c>
      <c r="M28" s="259">
        <f t="shared" si="9"/>
        <v>0</v>
      </c>
      <c r="N28" s="248"/>
    </row>
    <row r="29" spans="1:14" s="254" customFormat="1" ht="20.100000000000001" customHeight="1">
      <c r="A29" s="240">
        <v>11</v>
      </c>
      <c r="B29" s="240" t="s">
        <v>609</v>
      </c>
      <c r="C29" s="216" t="s">
        <v>637</v>
      </c>
      <c r="D29" s="216" t="s">
        <v>639</v>
      </c>
      <c r="E29" s="215" t="s">
        <v>612</v>
      </c>
      <c r="F29" s="216" t="s">
        <v>613</v>
      </c>
      <c r="G29" s="216" t="s">
        <v>614</v>
      </c>
      <c r="H29" s="229"/>
      <c r="I29" s="253">
        <v>7600</v>
      </c>
      <c r="J29" s="240">
        <v>40</v>
      </c>
      <c r="K29" s="217">
        <f>I29*J29</f>
        <v>304000</v>
      </c>
      <c r="L29" s="218">
        <f>K29</f>
        <v>304000</v>
      </c>
      <c r="M29" s="219">
        <f>K29-L29</f>
        <v>0</v>
      </c>
      <c r="N29" s="220"/>
    </row>
    <row r="30" spans="1:14" s="221" customFormat="1" ht="20.100000000000001" customHeight="1">
      <c r="A30" s="246"/>
      <c r="B30" s="246"/>
      <c r="C30" s="246"/>
      <c r="D30" s="255" t="s">
        <v>617</v>
      </c>
      <c r="E30" s="256"/>
      <c r="F30" s="256"/>
      <c r="G30" s="257"/>
      <c r="H30" s="257"/>
      <c r="I30" s="258"/>
      <c r="J30" s="246"/>
      <c r="K30" s="258">
        <f>SUM(K29:K29)</f>
        <v>304000</v>
      </c>
      <c r="L30" s="258">
        <f t="shared" ref="L30:M30" si="10">SUM(L29:L29)</f>
        <v>304000</v>
      </c>
      <c r="M30" s="259">
        <f t="shared" si="10"/>
        <v>0</v>
      </c>
      <c r="N30" s="248"/>
    </row>
    <row r="31" spans="1:14" s="221" customFormat="1" ht="20.100000000000001" customHeight="1">
      <c r="A31" s="240">
        <v>12</v>
      </c>
      <c r="B31" s="240" t="s">
        <v>609</v>
      </c>
      <c r="C31" s="213" t="s">
        <v>620</v>
      </c>
      <c r="D31" s="229" t="s">
        <v>640</v>
      </c>
      <c r="E31" s="260" t="s">
        <v>641</v>
      </c>
      <c r="F31" s="260" t="s">
        <v>642</v>
      </c>
      <c r="G31" s="260" t="s">
        <v>642</v>
      </c>
      <c r="H31" s="227"/>
      <c r="I31" s="253">
        <v>5256900</v>
      </c>
      <c r="J31" s="240">
        <v>1</v>
      </c>
      <c r="K31" s="253">
        <f>I31*J31</f>
        <v>5256900</v>
      </c>
      <c r="L31" s="218">
        <v>344250.93</v>
      </c>
      <c r="M31" s="219">
        <f>K31-L31</f>
        <v>4912649.07</v>
      </c>
      <c r="N31" s="220" t="s">
        <v>643</v>
      </c>
    </row>
    <row r="32" spans="1:14" s="221" customFormat="1" ht="20.100000000000001" customHeight="1">
      <c r="A32" s="246"/>
      <c r="B32" s="246"/>
      <c r="C32" s="240"/>
      <c r="D32" s="255"/>
      <c r="E32" s="256"/>
      <c r="F32" s="256"/>
      <c r="G32" s="257"/>
      <c r="H32" s="257"/>
      <c r="I32" s="258"/>
      <c r="J32" s="246"/>
      <c r="K32" s="258">
        <f>SUM(K31)</f>
        <v>5256900</v>
      </c>
      <c r="L32" s="258">
        <f t="shared" ref="L32:M32" si="11">SUM(L31)</f>
        <v>344250.93</v>
      </c>
      <c r="M32" s="259">
        <f t="shared" si="11"/>
        <v>4912649.07</v>
      </c>
      <c r="N32" s="248"/>
    </row>
    <row r="33" spans="1:14" s="221" customFormat="1" ht="20.100000000000001" customHeight="1">
      <c r="A33" s="218"/>
      <c r="B33" s="218"/>
      <c r="C33" s="218"/>
      <c r="D33" s="255" t="s">
        <v>579</v>
      </c>
      <c r="E33" s="218"/>
      <c r="F33" s="261"/>
      <c r="G33" s="261"/>
      <c r="H33" s="261"/>
      <c r="I33" s="262"/>
      <c r="J33" s="218"/>
      <c r="K33" s="223">
        <f>SUM(K3:K32)/2</f>
        <v>10269378.5</v>
      </c>
      <c r="L33" s="223">
        <f t="shared" ref="L33:M33" si="12">SUM(L3:L32)/2</f>
        <v>5356729.43</v>
      </c>
      <c r="M33" s="224">
        <f t="shared" si="12"/>
        <v>4912649.07</v>
      </c>
      <c r="N33" s="225"/>
    </row>
    <row r="34" spans="1:14" s="263" customFormat="1" ht="10.5">
      <c r="D34" s="264"/>
      <c r="F34" s="264"/>
      <c r="G34" s="264"/>
      <c r="H34" s="264"/>
      <c r="I34" s="265"/>
      <c r="K34" s="265"/>
      <c r="M34" s="266"/>
      <c r="N34" s="264"/>
    </row>
    <row r="35" spans="1:14">
      <c r="A35" s="328" t="s">
        <v>705</v>
      </c>
      <c r="B35" s="328"/>
      <c r="C35" s="328"/>
      <c r="D35" s="328"/>
      <c r="E35" s="328"/>
      <c r="F35" s="328"/>
      <c r="G35" s="328"/>
      <c r="H35" s="328"/>
    </row>
    <row r="36" spans="1:14">
      <c r="A36" s="329" t="s">
        <v>0</v>
      </c>
      <c r="B36" s="329" t="s">
        <v>644</v>
      </c>
      <c r="C36" s="329" t="s">
        <v>129</v>
      </c>
      <c r="D36" s="329" t="s">
        <v>645</v>
      </c>
      <c r="E36" s="329" t="s">
        <v>646</v>
      </c>
      <c r="F36" s="331" t="s">
        <v>706</v>
      </c>
      <c r="G36" s="332"/>
      <c r="H36" s="329" t="s">
        <v>571</v>
      </c>
    </row>
    <row r="37" spans="1:14">
      <c r="A37" s="330"/>
      <c r="B37" s="330"/>
      <c r="C37" s="330"/>
      <c r="D37" s="330"/>
      <c r="E37" s="330"/>
      <c r="F37" s="270" t="s">
        <v>576</v>
      </c>
      <c r="G37" s="270" t="s">
        <v>578</v>
      </c>
      <c r="H37" s="330"/>
    </row>
    <row r="38" spans="1:14">
      <c r="A38" s="271" t="s">
        <v>647</v>
      </c>
      <c r="B38" s="271" t="s">
        <v>707</v>
      </c>
      <c r="C38" s="271"/>
      <c r="D38" s="271"/>
      <c r="E38" s="271"/>
      <c r="F38" s="271"/>
      <c r="G38" s="271"/>
      <c r="H38" s="272"/>
    </row>
    <row r="39" spans="1:14" ht="22.5">
      <c r="A39" s="271">
        <v>1</v>
      </c>
      <c r="B39" s="271" t="s">
        <v>708</v>
      </c>
      <c r="C39" s="271" t="s">
        <v>648</v>
      </c>
      <c r="D39" s="271"/>
      <c r="E39" s="271"/>
      <c r="F39" s="271">
        <v>20</v>
      </c>
      <c r="G39" s="271"/>
      <c r="H39" s="272"/>
    </row>
    <row r="40" spans="1:14" ht="22.5">
      <c r="A40" s="272" t="s">
        <v>709</v>
      </c>
      <c r="B40" s="272" t="s">
        <v>649</v>
      </c>
      <c r="C40" s="272" t="s">
        <v>650</v>
      </c>
      <c r="D40" s="272" t="s">
        <v>651</v>
      </c>
      <c r="E40" s="273">
        <v>2000</v>
      </c>
      <c r="F40" s="272">
        <v>20</v>
      </c>
      <c r="G40" s="272">
        <v>40000</v>
      </c>
      <c r="H40" s="272"/>
    </row>
    <row r="41" spans="1:14" ht="22.5">
      <c r="A41" s="272" t="s">
        <v>710</v>
      </c>
      <c r="B41" s="272" t="s">
        <v>711</v>
      </c>
      <c r="C41" s="272" t="s">
        <v>652</v>
      </c>
      <c r="D41" s="274" t="s">
        <v>712</v>
      </c>
      <c r="E41" s="273">
        <v>3000</v>
      </c>
      <c r="F41" s="272">
        <v>20</v>
      </c>
      <c r="G41" s="272">
        <f>F41*E41</f>
        <v>60000</v>
      </c>
      <c r="H41" s="272"/>
    </row>
    <row r="42" spans="1:14">
      <c r="A42" s="272" t="s">
        <v>713</v>
      </c>
      <c r="B42" s="272" t="s">
        <v>653</v>
      </c>
      <c r="C42" s="272" t="s">
        <v>652</v>
      </c>
      <c r="D42" s="272" t="s">
        <v>714</v>
      </c>
      <c r="E42" s="273">
        <v>400</v>
      </c>
      <c r="F42" s="272">
        <v>600</v>
      </c>
      <c r="G42" s="272">
        <f>F42*E42</f>
        <v>240000</v>
      </c>
      <c r="H42" s="272"/>
    </row>
    <row r="43" spans="1:14">
      <c r="A43" s="271"/>
      <c r="B43" s="271" t="s">
        <v>654</v>
      </c>
      <c r="C43" s="271"/>
      <c r="D43" s="271"/>
      <c r="E43" s="275"/>
      <c r="F43" s="271"/>
      <c r="G43" s="271">
        <f>SUM(G40:G42)</f>
        <v>340000</v>
      </c>
      <c r="H43" s="271"/>
    </row>
    <row r="44" spans="1:14" ht="22.5">
      <c r="A44" s="271" t="s">
        <v>715</v>
      </c>
      <c r="B44" s="271" t="s">
        <v>655</v>
      </c>
      <c r="C44" s="271"/>
      <c r="D44" s="271"/>
      <c r="E44" s="275"/>
      <c r="F44" s="271"/>
      <c r="G44" s="271"/>
      <c r="H44" s="271"/>
    </row>
    <row r="45" spans="1:14" ht="45">
      <c r="A45" s="271">
        <v>2</v>
      </c>
      <c r="B45" s="271" t="s">
        <v>716</v>
      </c>
      <c r="C45" s="271" t="s">
        <v>648</v>
      </c>
      <c r="D45" s="271"/>
      <c r="E45" s="273"/>
      <c r="F45" s="271">
        <v>2</v>
      </c>
      <c r="G45" s="272"/>
      <c r="H45" s="272"/>
    </row>
    <row r="46" spans="1:14" ht="22.5">
      <c r="A46" s="272" t="s">
        <v>717</v>
      </c>
      <c r="B46" s="272" t="s">
        <v>718</v>
      </c>
      <c r="C46" s="272" t="s">
        <v>719</v>
      </c>
      <c r="D46" s="274" t="s">
        <v>720</v>
      </c>
      <c r="E46" s="273">
        <v>22000</v>
      </c>
      <c r="F46" s="272">
        <v>1</v>
      </c>
      <c r="G46" s="273">
        <f>E46*F46</f>
        <v>22000</v>
      </c>
      <c r="H46" s="272"/>
    </row>
    <row r="47" spans="1:14" ht="33.75">
      <c r="A47" s="272" t="s">
        <v>721</v>
      </c>
      <c r="B47" s="272" t="s">
        <v>722</v>
      </c>
      <c r="C47" s="272" t="s">
        <v>723</v>
      </c>
      <c r="D47" s="272" t="s">
        <v>724</v>
      </c>
      <c r="E47" s="273">
        <v>300000</v>
      </c>
      <c r="F47" s="272">
        <v>1</v>
      </c>
      <c r="G47" s="273">
        <f>E47*F47</f>
        <v>300000</v>
      </c>
      <c r="H47" s="272"/>
    </row>
    <row r="48" spans="1:14">
      <c r="A48" s="272" t="s">
        <v>725</v>
      </c>
      <c r="B48" s="272" t="s">
        <v>656</v>
      </c>
      <c r="C48" s="272" t="s">
        <v>657</v>
      </c>
      <c r="D48" s="272" t="s">
        <v>726</v>
      </c>
      <c r="E48" s="273">
        <v>7500</v>
      </c>
      <c r="F48" s="272">
        <v>2</v>
      </c>
      <c r="G48" s="273">
        <f>E48*F48</f>
        <v>15000</v>
      </c>
      <c r="H48" s="272"/>
    </row>
    <row r="49" spans="1:8">
      <c r="A49" s="271"/>
      <c r="B49" s="271" t="s">
        <v>654</v>
      </c>
      <c r="C49" s="271"/>
      <c r="D49" s="272"/>
      <c r="E49" s="275"/>
      <c r="F49" s="271"/>
      <c r="G49" s="271">
        <f>SUM(G46:G48)</f>
        <v>337000</v>
      </c>
      <c r="H49" s="271"/>
    </row>
    <row r="50" spans="1:8" ht="78.75">
      <c r="A50" s="271">
        <v>3</v>
      </c>
      <c r="B50" s="271" t="s">
        <v>727</v>
      </c>
      <c r="C50" s="271" t="s">
        <v>648</v>
      </c>
      <c r="D50" s="271"/>
      <c r="E50" s="273"/>
      <c r="F50" s="271">
        <v>2</v>
      </c>
      <c r="G50" s="272"/>
      <c r="H50" s="272"/>
    </row>
    <row r="51" spans="1:8" ht="22.5">
      <c r="A51" s="272" t="s">
        <v>728</v>
      </c>
      <c r="B51" s="272" t="s">
        <v>729</v>
      </c>
      <c r="C51" s="272" t="s">
        <v>730</v>
      </c>
      <c r="D51" s="274" t="s">
        <v>720</v>
      </c>
      <c r="E51" s="273">
        <v>22000</v>
      </c>
      <c r="F51" s="272">
        <v>1</v>
      </c>
      <c r="G51" s="273">
        <f>E51*F51</f>
        <v>22000</v>
      </c>
      <c r="H51" s="272"/>
    </row>
    <row r="52" spans="1:8" ht="33.75">
      <c r="A52" s="272" t="s">
        <v>721</v>
      </c>
      <c r="B52" s="272" t="s">
        <v>731</v>
      </c>
      <c r="C52" s="272" t="s">
        <v>723</v>
      </c>
      <c r="D52" s="272" t="s">
        <v>724</v>
      </c>
      <c r="E52" s="273">
        <v>450000</v>
      </c>
      <c r="F52" s="272">
        <v>1</v>
      </c>
      <c r="G52" s="273">
        <f>E52*F52</f>
        <v>450000</v>
      </c>
      <c r="H52" s="272"/>
    </row>
    <row r="53" spans="1:8">
      <c r="A53" s="272" t="s">
        <v>725</v>
      </c>
      <c r="B53" s="272" t="s">
        <v>656</v>
      </c>
      <c r="C53" s="272" t="s">
        <v>657</v>
      </c>
      <c r="D53" s="272" t="s">
        <v>726</v>
      </c>
      <c r="E53" s="273">
        <v>7500</v>
      </c>
      <c r="F53" s="272">
        <v>2</v>
      </c>
      <c r="G53" s="273">
        <f>E53*F53</f>
        <v>15000</v>
      </c>
      <c r="H53" s="272"/>
    </row>
    <row r="54" spans="1:8">
      <c r="A54" s="271"/>
      <c r="B54" s="271" t="s">
        <v>732</v>
      </c>
      <c r="C54" s="271"/>
      <c r="D54" s="271"/>
      <c r="E54" s="275"/>
      <c r="F54" s="271"/>
      <c r="G54" s="271">
        <f>SUM(G51:G53)</f>
        <v>487000</v>
      </c>
      <c r="H54" s="271"/>
    </row>
    <row r="55" spans="1:8" ht="67.5">
      <c r="A55" s="271">
        <v>4</v>
      </c>
      <c r="B55" s="271" t="s">
        <v>733</v>
      </c>
      <c r="C55" s="271" t="s">
        <v>734</v>
      </c>
      <c r="D55" s="271"/>
      <c r="E55" s="273"/>
      <c r="F55" s="271">
        <v>2</v>
      </c>
      <c r="G55" s="272"/>
      <c r="H55" s="272"/>
    </row>
    <row r="56" spans="1:8" ht="22.5">
      <c r="A56" s="272" t="s">
        <v>728</v>
      </c>
      <c r="B56" s="272" t="s">
        <v>729</v>
      </c>
      <c r="C56" s="272" t="s">
        <v>730</v>
      </c>
      <c r="D56" s="274" t="s">
        <v>720</v>
      </c>
      <c r="E56" s="273">
        <v>22000</v>
      </c>
      <c r="F56" s="272">
        <v>1</v>
      </c>
      <c r="G56" s="273">
        <f>E56*F56</f>
        <v>22000</v>
      </c>
      <c r="H56" s="272"/>
    </row>
    <row r="57" spans="1:8" ht="33.75">
      <c r="A57" s="272" t="s">
        <v>721</v>
      </c>
      <c r="B57" s="272" t="s">
        <v>735</v>
      </c>
      <c r="C57" s="272" t="s">
        <v>723</v>
      </c>
      <c r="D57" s="272" t="s">
        <v>724</v>
      </c>
      <c r="E57" s="273">
        <v>400000</v>
      </c>
      <c r="F57" s="272">
        <v>1</v>
      </c>
      <c r="G57" s="273">
        <f>E57*F57</f>
        <v>400000</v>
      </c>
      <c r="H57" s="272"/>
    </row>
    <row r="58" spans="1:8">
      <c r="A58" s="272" t="s">
        <v>725</v>
      </c>
      <c r="B58" s="272" t="s">
        <v>656</v>
      </c>
      <c r="C58" s="272" t="s">
        <v>657</v>
      </c>
      <c r="D58" s="272" t="s">
        <v>726</v>
      </c>
      <c r="E58" s="273">
        <v>7500</v>
      </c>
      <c r="F58" s="272">
        <v>2</v>
      </c>
      <c r="G58" s="273">
        <f>E58*F58</f>
        <v>15000</v>
      </c>
      <c r="H58" s="272"/>
    </row>
    <row r="59" spans="1:8">
      <c r="A59" s="271"/>
      <c r="B59" s="271" t="s">
        <v>654</v>
      </c>
      <c r="C59" s="271"/>
      <c r="D59" s="272"/>
      <c r="E59" s="275"/>
      <c r="F59" s="271"/>
      <c r="G59" s="271">
        <f>SUM(G56:G58)</f>
        <v>437000</v>
      </c>
      <c r="H59" s="271"/>
    </row>
    <row r="60" spans="1:8" ht="45">
      <c r="A60" s="271">
        <v>5</v>
      </c>
      <c r="B60" s="271" t="s">
        <v>736</v>
      </c>
      <c r="C60" s="271" t="s">
        <v>648</v>
      </c>
      <c r="D60" s="271"/>
      <c r="E60" s="273"/>
      <c r="F60" s="271">
        <v>2</v>
      </c>
      <c r="G60" s="272"/>
      <c r="H60" s="272"/>
    </row>
    <row r="61" spans="1:8" ht="22.5">
      <c r="A61" s="272" t="s">
        <v>728</v>
      </c>
      <c r="B61" s="272" t="s">
        <v>729</v>
      </c>
      <c r="C61" s="272" t="s">
        <v>730</v>
      </c>
      <c r="D61" s="274" t="s">
        <v>720</v>
      </c>
      <c r="E61" s="273">
        <v>22000</v>
      </c>
      <c r="F61" s="272">
        <v>1</v>
      </c>
      <c r="G61" s="273">
        <f t="shared" ref="G61:G69" si="13">E61*F61</f>
        <v>22000</v>
      </c>
      <c r="H61" s="272"/>
    </row>
    <row r="62" spans="1:8">
      <c r="A62" s="272" t="s">
        <v>721</v>
      </c>
      <c r="B62" s="272" t="s">
        <v>737</v>
      </c>
      <c r="C62" s="272" t="s">
        <v>650</v>
      </c>
      <c r="D62" s="272"/>
      <c r="E62" s="273">
        <v>2500</v>
      </c>
      <c r="F62" s="272">
        <v>1</v>
      </c>
      <c r="G62" s="273">
        <f t="shared" si="13"/>
        <v>2500</v>
      </c>
      <c r="H62" s="272"/>
    </row>
    <row r="63" spans="1:8">
      <c r="A63" s="272" t="s">
        <v>738</v>
      </c>
      <c r="B63" s="272" t="s">
        <v>739</v>
      </c>
      <c r="C63" s="272" t="s">
        <v>740</v>
      </c>
      <c r="D63" s="274" t="s">
        <v>741</v>
      </c>
      <c r="E63" s="273">
        <v>3000</v>
      </c>
      <c r="F63" s="272">
        <v>10</v>
      </c>
      <c r="G63" s="273">
        <f t="shared" si="13"/>
        <v>30000</v>
      </c>
      <c r="H63" s="272"/>
    </row>
    <row r="64" spans="1:8">
      <c r="A64" s="272" t="s">
        <v>742</v>
      </c>
      <c r="B64" s="272" t="s">
        <v>743</v>
      </c>
      <c r="C64" s="272" t="s">
        <v>658</v>
      </c>
      <c r="D64" s="272"/>
      <c r="E64" s="273">
        <v>6500</v>
      </c>
      <c r="F64" s="272">
        <v>1</v>
      </c>
      <c r="G64" s="273">
        <f t="shared" si="13"/>
        <v>6500</v>
      </c>
      <c r="H64" s="272"/>
    </row>
    <row r="65" spans="1:8">
      <c r="A65" s="272" t="s">
        <v>744</v>
      </c>
      <c r="B65" s="272" t="s">
        <v>745</v>
      </c>
      <c r="C65" s="272" t="s">
        <v>659</v>
      </c>
      <c r="D65" s="272" t="s">
        <v>746</v>
      </c>
      <c r="E65" s="273">
        <v>1200</v>
      </c>
      <c r="F65" s="272">
        <v>4</v>
      </c>
      <c r="G65" s="273">
        <f t="shared" si="13"/>
        <v>4800</v>
      </c>
      <c r="H65" s="272"/>
    </row>
    <row r="66" spans="1:8">
      <c r="A66" s="272" t="s">
        <v>747</v>
      </c>
      <c r="B66" s="272" t="s">
        <v>748</v>
      </c>
      <c r="C66" s="272" t="s">
        <v>659</v>
      </c>
      <c r="D66" s="272" t="s">
        <v>749</v>
      </c>
      <c r="E66" s="273">
        <v>700</v>
      </c>
      <c r="F66" s="272">
        <v>1</v>
      </c>
      <c r="G66" s="273">
        <f t="shared" si="13"/>
        <v>700</v>
      </c>
      <c r="H66" s="272"/>
    </row>
    <row r="67" spans="1:8">
      <c r="A67" s="272" t="s">
        <v>750</v>
      </c>
      <c r="B67" s="272" t="s">
        <v>751</v>
      </c>
      <c r="C67" s="272" t="s">
        <v>660</v>
      </c>
      <c r="D67" s="272" t="s">
        <v>752</v>
      </c>
      <c r="E67" s="273">
        <v>1500</v>
      </c>
      <c r="F67" s="272">
        <v>1</v>
      </c>
      <c r="G67" s="273">
        <f t="shared" si="13"/>
        <v>1500</v>
      </c>
      <c r="H67" s="272"/>
    </row>
    <row r="68" spans="1:8">
      <c r="A68" s="272" t="s">
        <v>753</v>
      </c>
      <c r="B68" s="272" t="s">
        <v>661</v>
      </c>
      <c r="C68" s="272" t="s">
        <v>650</v>
      </c>
      <c r="D68" s="272" t="s">
        <v>662</v>
      </c>
      <c r="E68" s="273">
        <v>2500</v>
      </c>
      <c r="F68" s="272">
        <v>1</v>
      </c>
      <c r="G68" s="273">
        <f t="shared" si="13"/>
        <v>2500</v>
      </c>
      <c r="H68" s="272"/>
    </row>
    <row r="69" spans="1:8">
      <c r="A69" s="272" t="s">
        <v>725</v>
      </c>
      <c r="B69" s="272" t="s">
        <v>656</v>
      </c>
      <c r="C69" s="272" t="s">
        <v>657</v>
      </c>
      <c r="D69" s="272" t="s">
        <v>726</v>
      </c>
      <c r="E69" s="273">
        <v>7500</v>
      </c>
      <c r="F69" s="272">
        <v>2</v>
      </c>
      <c r="G69" s="273">
        <f t="shared" si="13"/>
        <v>15000</v>
      </c>
      <c r="H69" s="272"/>
    </row>
    <row r="70" spans="1:8">
      <c r="A70" s="271"/>
      <c r="B70" s="271" t="s">
        <v>654</v>
      </c>
      <c r="C70" s="271"/>
      <c r="D70" s="272"/>
      <c r="E70" s="275"/>
      <c r="F70" s="271"/>
      <c r="G70" s="271">
        <f>SUM(G61:G69)</f>
        <v>85500</v>
      </c>
      <c r="H70" s="271"/>
    </row>
    <row r="71" spans="1:8" ht="67.5">
      <c r="A71" s="271">
        <v>6</v>
      </c>
      <c r="B71" s="271" t="s">
        <v>754</v>
      </c>
      <c r="C71" s="271" t="s">
        <v>648</v>
      </c>
      <c r="D71" s="271"/>
      <c r="E71" s="273"/>
      <c r="F71" s="271">
        <v>2</v>
      </c>
      <c r="G71" s="272"/>
      <c r="H71" s="272"/>
    </row>
    <row r="72" spans="1:8" ht="22.5">
      <c r="A72" s="272" t="s">
        <v>728</v>
      </c>
      <c r="B72" s="272" t="s">
        <v>729</v>
      </c>
      <c r="C72" s="272" t="s">
        <v>730</v>
      </c>
      <c r="D72" s="274" t="s">
        <v>720</v>
      </c>
      <c r="E72" s="273">
        <v>22000</v>
      </c>
      <c r="F72" s="272">
        <v>1</v>
      </c>
      <c r="G72" s="273">
        <f t="shared" ref="G72:G77" si="14">E72*F72</f>
        <v>22000</v>
      </c>
      <c r="H72" s="272"/>
    </row>
    <row r="73" spans="1:8">
      <c r="A73" s="272" t="s">
        <v>721</v>
      </c>
      <c r="B73" s="272" t="s">
        <v>755</v>
      </c>
      <c r="C73" s="272" t="s">
        <v>650</v>
      </c>
      <c r="D73" s="272"/>
      <c r="E73" s="273">
        <v>2000</v>
      </c>
      <c r="F73" s="272">
        <v>1</v>
      </c>
      <c r="G73" s="273">
        <f t="shared" si="14"/>
        <v>2000</v>
      </c>
      <c r="H73" s="272"/>
    </row>
    <row r="74" spans="1:8" ht="22.5">
      <c r="A74" s="272" t="s">
        <v>744</v>
      </c>
      <c r="B74" s="272" t="s">
        <v>663</v>
      </c>
      <c r="C74" s="272" t="s">
        <v>756</v>
      </c>
      <c r="D74" s="276"/>
      <c r="E74" s="273">
        <v>200</v>
      </c>
      <c r="F74" s="272">
        <v>40</v>
      </c>
      <c r="G74" s="273">
        <f t="shared" si="14"/>
        <v>8000</v>
      </c>
      <c r="H74" s="272"/>
    </row>
    <row r="75" spans="1:8" ht="22.5">
      <c r="A75" s="272" t="s">
        <v>747</v>
      </c>
      <c r="B75" s="272" t="s">
        <v>664</v>
      </c>
      <c r="C75" s="272" t="s">
        <v>658</v>
      </c>
      <c r="D75" s="272" t="s">
        <v>665</v>
      </c>
      <c r="E75" s="273">
        <v>900</v>
      </c>
      <c r="F75" s="272">
        <v>10</v>
      </c>
      <c r="G75" s="273">
        <f t="shared" si="14"/>
        <v>9000</v>
      </c>
      <c r="H75" s="272"/>
    </row>
    <row r="76" spans="1:8">
      <c r="A76" s="272" t="s">
        <v>750</v>
      </c>
      <c r="B76" s="272" t="s">
        <v>666</v>
      </c>
      <c r="C76" s="272" t="s">
        <v>659</v>
      </c>
      <c r="D76" s="276"/>
      <c r="E76" s="273">
        <v>1200</v>
      </c>
      <c r="F76" s="272">
        <v>4</v>
      </c>
      <c r="G76" s="273">
        <f t="shared" si="14"/>
        <v>4800</v>
      </c>
      <c r="H76" s="276"/>
    </row>
    <row r="77" spans="1:8">
      <c r="A77" s="272" t="s">
        <v>753</v>
      </c>
      <c r="B77" s="272" t="s">
        <v>656</v>
      </c>
      <c r="C77" s="272" t="s">
        <v>657</v>
      </c>
      <c r="D77" s="272" t="s">
        <v>726</v>
      </c>
      <c r="E77" s="273">
        <v>7500</v>
      </c>
      <c r="F77" s="272">
        <v>1</v>
      </c>
      <c r="G77" s="273">
        <f t="shared" si="14"/>
        <v>7500</v>
      </c>
      <c r="H77" s="272"/>
    </row>
    <row r="78" spans="1:8">
      <c r="A78" s="271"/>
      <c r="B78" s="271" t="s">
        <v>654</v>
      </c>
      <c r="C78" s="271"/>
      <c r="D78" s="276"/>
      <c r="E78" s="275"/>
      <c r="F78" s="271"/>
      <c r="G78" s="271">
        <f>SUM(G72:G77)</f>
        <v>53300</v>
      </c>
      <c r="H78" s="271"/>
    </row>
    <row r="79" spans="1:8" ht="45">
      <c r="A79" s="271">
        <v>7</v>
      </c>
      <c r="B79" s="271" t="s">
        <v>757</v>
      </c>
      <c r="C79" s="271" t="s">
        <v>648</v>
      </c>
      <c r="D79" s="271"/>
      <c r="E79" s="273"/>
      <c r="F79" s="271">
        <v>2</v>
      </c>
      <c r="G79" s="272"/>
      <c r="H79" s="272"/>
    </row>
    <row r="80" spans="1:8">
      <c r="A80" s="272" t="s">
        <v>721</v>
      </c>
      <c r="B80" s="272" t="s">
        <v>729</v>
      </c>
      <c r="C80" s="272" t="s">
        <v>730</v>
      </c>
      <c r="D80" s="272" t="s">
        <v>667</v>
      </c>
      <c r="E80" s="273">
        <v>22000</v>
      </c>
      <c r="F80" s="272">
        <v>1</v>
      </c>
      <c r="G80" s="273">
        <f>E80*F80</f>
        <v>22000</v>
      </c>
      <c r="H80" s="272"/>
    </row>
    <row r="81" spans="1:8">
      <c r="A81" s="272" t="s">
        <v>742</v>
      </c>
      <c r="B81" s="272" t="s">
        <v>758</v>
      </c>
      <c r="C81" s="272" t="s">
        <v>659</v>
      </c>
      <c r="D81" s="272"/>
      <c r="E81" s="273">
        <v>1200</v>
      </c>
      <c r="F81" s="272">
        <v>4</v>
      </c>
      <c r="G81" s="273">
        <f>E81*F81</f>
        <v>4800</v>
      </c>
      <c r="H81" s="272"/>
    </row>
    <row r="82" spans="1:8">
      <c r="A82" s="272" t="s">
        <v>744</v>
      </c>
      <c r="B82" s="272" t="s">
        <v>668</v>
      </c>
      <c r="C82" s="272" t="s">
        <v>658</v>
      </c>
      <c r="D82" s="272" t="s">
        <v>759</v>
      </c>
      <c r="E82" s="273">
        <v>3000</v>
      </c>
      <c r="F82" s="272">
        <v>2</v>
      </c>
      <c r="G82" s="273">
        <f>E82*F82</f>
        <v>6000</v>
      </c>
      <c r="H82" s="272"/>
    </row>
    <row r="83" spans="1:8">
      <c r="A83" s="272" t="s">
        <v>760</v>
      </c>
      <c r="B83" s="272" t="s">
        <v>656</v>
      </c>
      <c r="C83" s="272" t="s">
        <v>657</v>
      </c>
      <c r="D83" s="272" t="s">
        <v>726</v>
      </c>
      <c r="E83" s="273">
        <v>7500</v>
      </c>
      <c r="F83" s="272">
        <v>2</v>
      </c>
      <c r="G83" s="273">
        <f>E83*F83</f>
        <v>15000</v>
      </c>
      <c r="H83" s="272"/>
    </row>
    <row r="84" spans="1:8">
      <c r="A84" s="271"/>
      <c r="B84" s="271" t="s">
        <v>654</v>
      </c>
      <c r="C84" s="271"/>
      <c r="D84" s="272"/>
      <c r="E84" s="275"/>
      <c r="F84" s="271"/>
      <c r="G84" s="271">
        <f>SUM(G80:G83)</f>
        <v>47800</v>
      </c>
      <c r="H84" s="271"/>
    </row>
    <row r="85" spans="1:8" ht="56.25">
      <c r="A85" s="271">
        <v>8</v>
      </c>
      <c r="B85" s="271" t="s">
        <v>761</v>
      </c>
      <c r="C85" s="271" t="s">
        <v>648</v>
      </c>
      <c r="D85" s="271"/>
      <c r="E85" s="273"/>
      <c r="F85" s="271">
        <v>2</v>
      </c>
      <c r="G85" s="272"/>
      <c r="H85" s="272"/>
    </row>
    <row r="86" spans="1:8" ht="22.5">
      <c r="A86" s="272" t="s">
        <v>728</v>
      </c>
      <c r="B86" s="272" t="s">
        <v>729</v>
      </c>
      <c r="C86" s="272" t="s">
        <v>730</v>
      </c>
      <c r="D86" s="274" t="s">
        <v>720</v>
      </c>
      <c r="E86" s="273">
        <v>22000</v>
      </c>
      <c r="F86" s="272">
        <v>1</v>
      </c>
      <c r="G86" s="273">
        <f t="shared" ref="G86:G92" si="15">E86*F86</f>
        <v>22000</v>
      </c>
      <c r="H86" s="272"/>
    </row>
    <row r="87" spans="1:8">
      <c r="A87" s="272" t="s">
        <v>721</v>
      </c>
      <c r="B87" s="272" t="s">
        <v>762</v>
      </c>
      <c r="C87" s="272" t="s">
        <v>650</v>
      </c>
      <c r="D87" s="272"/>
      <c r="E87" s="273">
        <v>2000</v>
      </c>
      <c r="F87" s="272">
        <v>1</v>
      </c>
      <c r="G87" s="273">
        <f t="shared" si="15"/>
        <v>2000</v>
      </c>
      <c r="H87" s="272"/>
    </row>
    <row r="88" spans="1:8">
      <c r="A88" s="272" t="s">
        <v>738</v>
      </c>
      <c r="B88" s="272" t="s">
        <v>763</v>
      </c>
      <c r="C88" s="272" t="s">
        <v>652</v>
      </c>
      <c r="D88" s="274" t="s">
        <v>764</v>
      </c>
      <c r="E88" s="273">
        <v>350</v>
      </c>
      <c r="F88" s="272">
        <v>40</v>
      </c>
      <c r="G88" s="273">
        <f t="shared" si="15"/>
        <v>14000</v>
      </c>
      <c r="H88" s="272"/>
    </row>
    <row r="89" spans="1:8">
      <c r="A89" s="272" t="s">
        <v>765</v>
      </c>
      <c r="B89" s="272" t="s">
        <v>669</v>
      </c>
      <c r="C89" s="272" t="s">
        <v>658</v>
      </c>
      <c r="D89" s="272"/>
      <c r="E89" s="273">
        <v>6500</v>
      </c>
      <c r="F89" s="272">
        <v>1</v>
      </c>
      <c r="G89" s="273">
        <f t="shared" si="15"/>
        <v>6500</v>
      </c>
      <c r="H89" s="272"/>
    </row>
    <row r="90" spans="1:8" ht="22.5">
      <c r="A90" s="272" t="s">
        <v>744</v>
      </c>
      <c r="B90" s="272" t="s">
        <v>670</v>
      </c>
      <c r="C90" s="272" t="s">
        <v>650</v>
      </c>
      <c r="D90" s="272" t="s">
        <v>766</v>
      </c>
      <c r="E90" s="273">
        <v>2500</v>
      </c>
      <c r="F90" s="272">
        <v>1</v>
      </c>
      <c r="G90" s="273">
        <f t="shared" si="15"/>
        <v>2500</v>
      </c>
      <c r="H90" s="272"/>
    </row>
    <row r="91" spans="1:8" ht="22.5">
      <c r="A91" s="272" t="s">
        <v>747</v>
      </c>
      <c r="B91" s="272" t="s">
        <v>767</v>
      </c>
      <c r="C91" s="272" t="s">
        <v>659</v>
      </c>
      <c r="D91" s="272" t="s">
        <v>768</v>
      </c>
      <c r="E91" s="273">
        <v>1200</v>
      </c>
      <c r="F91" s="272">
        <v>4</v>
      </c>
      <c r="G91" s="273">
        <f t="shared" si="15"/>
        <v>4800</v>
      </c>
      <c r="H91" s="272"/>
    </row>
    <row r="92" spans="1:8">
      <c r="A92" s="272" t="s">
        <v>760</v>
      </c>
      <c r="B92" s="272" t="s">
        <v>656</v>
      </c>
      <c r="C92" s="272" t="s">
        <v>657</v>
      </c>
      <c r="D92" s="272" t="s">
        <v>726</v>
      </c>
      <c r="E92" s="273">
        <v>7500</v>
      </c>
      <c r="F92" s="272">
        <v>2</v>
      </c>
      <c r="G92" s="273">
        <f t="shared" si="15"/>
        <v>15000</v>
      </c>
      <c r="H92" s="272"/>
    </row>
    <row r="93" spans="1:8">
      <c r="A93" s="271"/>
      <c r="B93" s="271" t="s">
        <v>654</v>
      </c>
      <c r="C93" s="271"/>
      <c r="D93" s="272"/>
      <c r="E93" s="275"/>
      <c r="F93" s="271"/>
      <c r="G93" s="271">
        <f>SUM(G86:G92)</f>
        <v>66800</v>
      </c>
      <c r="H93" s="271"/>
    </row>
    <row r="94" spans="1:8" ht="22.5">
      <c r="A94" s="271">
        <v>9</v>
      </c>
      <c r="B94" s="271" t="s">
        <v>671</v>
      </c>
      <c r="C94" s="271" t="s">
        <v>648</v>
      </c>
      <c r="D94" s="271"/>
      <c r="E94" s="273"/>
      <c r="F94" s="271">
        <v>1</v>
      </c>
      <c r="G94" s="272"/>
      <c r="H94" s="272"/>
    </row>
    <row r="95" spans="1:8" ht="22.5">
      <c r="A95" s="272" t="s">
        <v>728</v>
      </c>
      <c r="B95" s="272" t="s">
        <v>729</v>
      </c>
      <c r="C95" s="272" t="s">
        <v>740</v>
      </c>
      <c r="D95" s="274" t="s">
        <v>720</v>
      </c>
      <c r="E95" s="273">
        <v>22000</v>
      </c>
      <c r="F95" s="272">
        <v>1</v>
      </c>
      <c r="G95" s="273">
        <f>E95*F95</f>
        <v>22000</v>
      </c>
      <c r="H95" s="272"/>
    </row>
    <row r="96" spans="1:8" ht="22.5">
      <c r="A96" s="272" t="s">
        <v>721</v>
      </c>
      <c r="B96" s="272" t="s">
        <v>769</v>
      </c>
      <c r="C96" s="272" t="s">
        <v>652</v>
      </c>
      <c r="D96" s="272"/>
      <c r="E96" s="273">
        <v>3500</v>
      </c>
      <c r="F96" s="272">
        <v>1</v>
      </c>
      <c r="G96" s="273">
        <f>E96*F96</f>
        <v>3500</v>
      </c>
      <c r="H96" s="272"/>
    </row>
    <row r="97" spans="1:8">
      <c r="A97" s="272" t="s">
        <v>738</v>
      </c>
      <c r="B97" s="272" t="s">
        <v>770</v>
      </c>
      <c r="C97" s="272" t="s">
        <v>652</v>
      </c>
      <c r="D97" s="272" t="s">
        <v>771</v>
      </c>
      <c r="E97" s="273">
        <v>3500</v>
      </c>
      <c r="F97" s="272">
        <v>20</v>
      </c>
      <c r="G97" s="273">
        <f>E97*F97</f>
        <v>70000</v>
      </c>
      <c r="H97" s="272"/>
    </row>
    <row r="98" spans="1:8" ht="22.5">
      <c r="A98" s="272" t="s">
        <v>765</v>
      </c>
      <c r="B98" s="272" t="s">
        <v>772</v>
      </c>
      <c r="C98" s="272" t="s">
        <v>672</v>
      </c>
      <c r="D98" s="272" t="s">
        <v>766</v>
      </c>
      <c r="E98" s="273">
        <v>1500</v>
      </c>
      <c r="F98" s="272">
        <v>1</v>
      </c>
      <c r="G98" s="273">
        <f>E98*F98</f>
        <v>1500</v>
      </c>
      <c r="H98" s="272"/>
    </row>
    <row r="99" spans="1:8">
      <c r="A99" s="272" t="s">
        <v>742</v>
      </c>
      <c r="B99" s="272" t="s">
        <v>758</v>
      </c>
      <c r="C99" s="272" t="s">
        <v>659</v>
      </c>
      <c r="D99" s="272" t="s">
        <v>773</v>
      </c>
      <c r="E99" s="273">
        <v>1200</v>
      </c>
      <c r="F99" s="272">
        <v>2</v>
      </c>
      <c r="G99" s="273">
        <f>E99*F99</f>
        <v>2400</v>
      </c>
      <c r="H99" s="272"/>
    </row>
    <row r="100" spans="1:8">
      <c r="A100" s="271"/>
      <c r="B100" s="271" t="s">
        <v>654</v>
      </c>
      <c r="C100" s="271"/>
      <c r="D100" s="276"/>
      <c r="E100" s="275"/>
      <c r="F100" s="271"/>
      <c r="G100" s="271">
        <f>SUM(G95:G99)</f>
        <v>99400</v>
      </c>
      <c r="H100" s="271"/>
    </row>
    <row r="101" spans="1:8" ht="22.5">
      <c r="A101" s="271">
        <v>10</v>
      </c>
      <c r="B101" s="271" t="s">
        <v>774</v>
      </c>
      <c r="C101" s="271" t="s">
        <v>648</v>
      </c>
      <c r="D101" s="271"/>
      <c r="E101" s="273"/>
      <c r="F101" s="271">
        <v>1</v>
      </c>
      <c r="G101" s="272"/>
      <c r="H101" s="272"/>
    </row>
    <row r="102" spans="1:8" ht="22.5">
      <c r="A102" s="272" t="s">
        <v>728</v>
      </c>
      <c r="B102" s="272" t="s">
        <v>729</v>
      </c>
      <c r="C102" s="272" t="s">
        <v>730</v>
      </c>
      <c r="D102" s="274" t="s">
        <v>720</v>
      </c>
      <c r="E102" s="273">
        <v>22000</v>
      </c>
      <c r="F102" s="272">
        <v>1</v>
      </c>
      <c r="G102" s="273">
        <f>E102*F102</f>
        <v>22000</v>
      </c>
      <c r="H102" s="272"/>
    </row>
    <row r="103" spans="1:8">
      <c r="A103" s="272" t="s">
        <v>721</v>
      </c>
      <c r="B103" s="272" t="s">
        <v>775</v>
      </c>
      <c r="C103" s="272" t="s">
        <v>650</v>
      </c>
      <c r="D103" s="272"/>
      <c r="E103" s="273">
        <v>2000</v>
      </c>
      <c r="F103" s="272">
        <v>1</v>
      </c>
      <c r="G103" s="273">
        <f>E103*F103</f>
        <v>2000</v>
      </c>
      <c r="H103" s="272"/>
    </row>
    <row r="104" spans="1:8">
      <c r="A104" s="272" t="s">
        <v>738</v>
      </c>
      <c r="B104" s="272" t="s">
        <v>776</v>
      </c>
      <c r="C104" s="272" t="s">
        <v>652</v>
      </c>
      <c r="D104" s="274"/>
      <c r="E104" s="273">
        <v>400</v>
      </c>
      <c r="F104" s="272">
        <v>40</v>
      </c>
      <c r="G104" s="273">
        <f>E104*F104</f>
        <v>16000</v>
      </c>
      <c r="H104" s="272"/>
    </row>
    <row r="105" spans="1:8">
      <c r="A105" s="272" t="s">
        <v>765</v>
      </c>
      <c r="B105" s="272" t="s">
        <v>669</v>
      </c>
      <c r="C105" s="272" t="s">
        <v>658</v>
      </c>
      <c r="D105" s="272" t="s">
        <v>746</v>
      </c>
      <c r="E105" s="273">
        <v>6500</v>
      </c>
      <c r="F105" s="272">
        <v>1</v>
      </c>
      <c r="G105" s="273">
        <f>E105*F105</f>
        <v>6500</v>
      </c>
      <c r="H105" s="272"/>
    </row>
    <row r="106" spans="1:8">
      <c r="A106" s="272"/>
      <c r="B106" s="271" t="s">
        <v>654</v>
      </c>
      <c r="C106" s="271"/>
      <c r="D106" s="276"/>
      <c r="E106" s="275"/>
      <c r="F106" s="271"/>
      <c r="G106" s="271">
        <f>SUM(G102:G105)</f>
        <v>46500</v>
      </c>
      <c r="H106" s="271"/>
    </row>
    <row r="107" spans="1:8" ht="22.5">
      <c r="A107" s="271">
        <v>11</v>
      </c>
      <c r="B107" s="271" t="s">
        <v>777</v>
      </c>
      <c r="C107" s="271" t="s">
        <v>648</v>
      </c>
      <c r="D107" s="271"/>
      <c r="E107" s="273"/>
      <c r="F107" s="271">
        <v>1</v>
      </c>
      <c r="G107" s="272"/>
      <c r="H107" s="272"/>
    </row>
    <row r="108" spans="1:8" ht="22.5">
      <c r="A108" s="272" t="s">
        <v>728</v>
      </c>
      <c r="B108" s="272" t="s">
        <v>729</v>
      </c>
      <c r="C108" s="272" t="s">
        <v>730</v>
      </c>
      <c r="D108" s="274" t="s">
        <v>720</v>
      </c>
      <c r="E108" s="273">
        <v>22000</v>
      </c>
      <c r="F108" s="272">
        <v>1</v>
      </c>
      <c r="G108" s="273">
        <f t="shared" ref="G108:G113" si="16">E108*F108</f>
        <v>22000</v>
      </c>
      <c r="H108" s="272"/>
    </row>
    <row r="109" spans="1:8">
      <c r="A109" s="272" t="s">
        <v>721</v>
      </c>
      <c r="B109" s="272" t="s">
        <v>762</v>
      </c>
      <c r="C109" s="272" t="s">
        <v>650</v>
      </c>
      <c r="D109" s="272"/>
      <c r="E109" s="273">
        <v>2000</v>
      </c>
      <c r="F109" s="272">
        <v>1</v>
      </c>
      <c r="G109" s="273">
        <f t="shared" si="16"/>
        <v>2000</v>
      </c>
      <c r="H109" s="272"/>
    </row>
    <row r="110" spans="1:8">
      <c r="A110" s="272" t="s">
        <v>738</v>
      </c>
      <c r="B110" s="272" t="s">
        <v>776</v>
      </c>
      <c r="C110" s="272" t="s">
        <v>652</v>
      </c>
      <c r="D110" s="274"/>
      <c r="E110" s="273">
        <v>400</v>
      </c>
      <c r="F110" s="272">
        <v>40</v>
      </c>
      <c r="G110" s="273">
        <f t="shared" si="16"/>
        <v>16000</v>
      </c>
      <c r="H110" s="272"/>
    </row>
    <row r="111" spans="1:8">
      <c r="A111" s="272" t="s">
        <v>765</v>
      </c>
      <c r="B111" s="272" t="s">
        <v>669</v>
      </c>
      <c r="C111" s="272" t="s">
        <v>658</v>
      </c>
      <c r="D111" s="272" t="s">
        <v>746</v>
      </c>
      <c r="E111" s="273">
        <v>6500</v>
      </c>
      <c r="F111" s="272">
        <v>1</v>
      </c>
      <c r="G111" s="273">
        <f t="shared" si="16"/>
        <v>6500</v>
      </c>
      <c r="H111" s="272"/>
    </row>
    <row r="112" spans="1:8">
      <c r="A112" s="272" t="s">
        <v>742</v>
      </c>
      <c r="B112" s="272" t="s">
        <v>758</v>
      </c>
      <c r="C112" s="272" t="s">
        <v>659</v>
      </c>
      <c r="D112" s="272" t="s">
        <v>773</v>
      </c>
      <c r="E112" s="273">
        <v>1200</v>
      </c>
      <c r="F112" s="272">
        <v>4</v>
      </c>
      <c r="G112" s="273">
        <f t="shared" si="16"/>
        <v>4800</v>
      </c>
      <c r="H112" s="272"/>
    </row>
    <row r="113" spans="1:8">
      <c r="A113" s="272" t="s">
        <v>744</v>
      </c>
      <c r="B113" s="272" t="s">
        <v>673</v>
      </c>
      <c r="C113" s="272" t="s">
        <v>659</v>
      </c>
      <c r="D113" s="272" t="s">
        <v>778</v>
      </c>
      <c r="E113" s="273">
        <v>2000</v>
      </c>
      <c r="F113" s="272">
        <v>1</v>
      </c>
      <c r="G113" s="273">
        <f t="shared" si="16"/>
        <v>2000</v>
      </c>
      <c r="H113" s="272"/>
    </row>
    <row r="114" spans="1:8">
      <c r="A114" s="271"/>
      <c r="B114" s="271" t="s">
        <v>654</v>
      </c>
      <c r="C114" s="271"/>
      <c r="D114" s="276"/>
      <c r="E114" s="275"/>
      <c r="F114" s="271"/>
      <c r="G114" s="271">
        <f>SUM(G108:G113)</f>
        <v>53300</v>
      </c>
      <c r="H114" s="271"/>
    </row>
    <row r="115" spans="1:8" ht="45">
      <c r="A115" s="271">
        <v>12</v>
      </c>
      <c r="B115" s="271" t="s">
        <v>779</v>
      </c>
      <c r="C115" s="271" t="s">
        <v>648</v>
      </c>
      <c r="D115" s="271"/>
      <c r="E115" s="273"/>
      <c r="F115" s="271">
        <v>2</v>
      </c>
      <c r="G115" s="272"/>
      <c r="H115" s="271"/>
    </row>
    <row r="116" spans="1:8" ht="22.5">
      <c r="A116" s="272" t="s">
        <v>728</v>
      </c>
      <c r="B116" s="272" t="s">
        <v>729</v>
      </c>
      <c r="C116" s="272" t="s">
        <v>730</v>
      </c>
      <c r="D116" s="274" t="s">
        <v>720</v>
      </c>
      <c r="E116" s="273">
        <v>22000</v>
      </c>
      <c r="F116" s="272">
        <v>2</v>
      </c>
      <c r="G116" s="273">
        <f>E116*F116</f>
        <v>44000</v>
      </c>
      <c r="H116" s="272"/>
    </row>
    <row r="117" spans="1:8" ht="22.5">
      <c r="A117" s="272" t="s">
        <v>721</v>
      </c>
      <c r="B117" s="272" t="s">
        <v>780</v>
      </c>
      <c r="C117" s="272" t="s">
        <v>781</v>
      </c>
      <c r="D117" s="272" t="s">
        <v>651</v>
      </c>
      <c r="E117" s="273">
        <v>2000</v>
      </c>
      <c r="F117" s="272">
        <v>2</v>
      </c>
      <c r="G117" s="273">
        <f>E117*F117</f>
        <v>4000</v>
      </c>
      <c r="H117" s="272"/>
    </row>
    <row r="118" spans="1:8" ht="22.5">
      <c r="A118" s="272" t="s">
        <v>782</v>
      </c>
      <c r="B118" s="272" t="s">
        <v>783</v>
      </c>
      <c r="C118" s="272" t="s">
        <v>784</v>
      </c>
      <c r="D118" s="272" t="s">
        <v>785</v>
      </c>
      <c r="E118" s="273">
        <v>400</v>
      </c>
      <c r="F118" s="272">
        <v>90</v>
      </c>
      <c r="G118" s="273">
        <f>E118*F118</f>
        <v>36000</v>
      </c>
      <c r="H118" s="272"/>
    </row>
    <row r="119" spans="1:8">
      <c r="A119" s="272" t="s">
        <v>786</v>
      </c>
      <c r="B119" s="272" t="s">
        <v>674</v>
      </c>
      <c r="C119" s="272"/>
      <c r="D119" s="272"/>
      <c r="E119" s="273">
        <v>4000</v>
      </c>
      <c r="F119" s="272">
        <v>90</v>
      </c>
      <c r="G119" s="273">
        <f>E119*F119</f>
        <v>360000</v>
      </c>
      <c r="H119" s="272"/>
    </row>
    <row r="120" spans="1:8">
      <c r="A120" s="272" t="s">
        <v>750</v>
      </c>
      <c r="B120" s="272" t="s">
        <v>656</v>
      </c>
      <c r="C120" s="272" t="s">
        <v>657</v>
      </c>
      <c r="D120" s="272" t="s">
        <v>726</v>
      </c>
      <c r="E120" s="273">
        <v>7500</v>
      </c>
      <c r="F120" s="272">
        <v>4</v>
      </c>
      <c r="G120" s="273">
        <f>E120*F120</f>
        <v>30000</v>
      </c>
      <c r="H120" s="272"/>
    </row>
    <row r="121" spans="1:8">
      <c r="A121" s="271"/>
      <c r="B121" s="271" t="s">
        <v>654</v>
      </c>
      <c r="C121" s="271"/>
      <c r="D121" s="276"/>
      <c r="E121" s="275"/>
      <c r="F121" s="271"/>
      <c r="G121" s="271">
        <f>SUM(G116:G120)</f>
        <v>474000</v>
      </c>
      <c r="H121" s="271"/>
    </row>
    <row r="122" spans="1:8" ht="45">
      <c r="A122" s="271">
        <v>13</v>
      </c>
      <c r="B122" s="271" t="s">
        <v>787</v>
      </c>
      <c r="C122" s="271" t="s">
        <v>648</v>
      </c>
      <c r="D122" s="271"/>
      <c r="E122" s="273"/>
      <c r="F122" s="271">
        <v>2</v>
      </c>
      <c r="G122" s="272"/>
      <c r="H122" s="271"/>
    </row>
    <row r="123" spans="1:8" ht="22.5">
      <c r="A123" s="272" t="s">
        <v>728</v>
      </c>
      <c r="B123" s="272" t="s">
        <v>729</v>
      </c>
      <c r="C123" s="272" t="s">
        <v>740</v>
      </c>
      <c r="D123" s="274" t="s">
        <v>720</v>
      </c>
      <c r="E123" s="273">
        <v>22000</v>
      </c>
      <c r="F123" s="272">
        <v>1</v>
      </c>
      <c r="G123" s="273">
        <f t="shared" ref="G123:G128" si="17">E123*F123</f>
        <v>22000</v>
      </c>
      <c r="H123" s="272"/>
    </row>
    <row r="124" spans="1:8">
      <c r="A124" s="272" t="s">
        <v>721</v>
      </c>
      <c r="B124" s="272" t="s">
        <v>675</v>
      </c>
      <c r="C124" s="272" t="s">
        <v>650</v>
      </c>
      <c r="D124" s="272" t="s">
        <v>788</v>
      </c>
      <c r="E124" s="273">
        <v>2500</v>
      </c>
      <c r="F124" s="272">
        <v>1</v>
      </c>
      <c r="G124" s="273">
        <f t="shared" si="17"/>
        <v>2500</v>
      </c>
      <c r="H124" s="272"/>
    </row>
    <row r="125" spans="1:8">
      <c r="A125" s="272" t="s">
        <v>738</v>
      </c>
      <c r="B125" s="272" t="s">
        <v>789</v>
      </c>
      <c r="C125" s="272" t="s">
        <v>676</v>
      </c>
      <c r="D125" s="274" t="s">
        <v>677</v>
      </c>
      <c r="E125" s="273">
        <v>3000</v>
      </c>
      <c r="F125" s="272">
        <v>10</v>
      </c>
      <c r="G125" s="273">
        <f t="shared" si="17"/>
        <v>30000</v>
      </c>
      <c r="H125" s="272"/>
    </row>
    <row r="126" spans="1:8">
      <c r="A126" s="272" t="s">
        <v>742</v>
      </c>
      <c r="B126" s="272" t="s">
        <v>669</v>
      </c>
      <c r="C126" s="272" t="s">
        <v>658</v>
      </c>
      <c r="D126" s="272" t="s">
        <v>746</v>
      </c>
      <c r="E126" s="273">
        <v>6500</v>
      </c>
      <c r="F126" s="272">
        <v>1</v>
      </c>
      <c r="G126" s="273">
        <f t="shared" si="17"/>
        <v>6500</v>
      </c>
      <c r="H126" s="272"/>
    </row>
    <row r="127" spans="1:8" ht="22.5">
      <c r="A127" s="272" t="s">
        <v>744</v>
      </c>
      <c r="B127" s="272" t="s">
        <v>790</v>
      </c>
      <c r="C127" s="272" t="s">
        <v>650</v>
      </c>
      <c r="D127" s="272" t="s">
        <v>678</v>
      </c>
      <c r="E127" s="273">
        <v>2500</v>
      </c>
      <c r="F127" s="272">
        <v>1</v>
      </c>
      <c r="G127" s="273">
        <f t="shared" si="17"/>
        <v>2500</v>
      </c>
      <c r="H127" s="272"/>
    </row>
    <row r="128" spans="1:8">
      <c r="A128" s="272" t="s">
        <v>747</v>
      </c>
      <c r="B128" s="272" t="s">
        <v>679</v>
      </c>
      <c r="C128" s="272" t="s">
        <v>659</v>
      </c>
      <c r="D128" s="272" t="s">
        <v>791</v>
      </c>
      <c r="E128" s="273">
        <v>1200</v>
      </c>
      <c r="F128" s="272">
        <v>4</v>
      </c>
      <c r="G128" s="273">
        <f t="shared" si="17"/>
        <v>4800</v>
      </c>
      <c r="H128" s="272"/>
    </row>
    <row r="129" spans="1:8">
      <c r="A129" s="271"/>
      <c r="B129" s="271" t="s">
        <v>654</v>
      </c>
      <c r="C129" s="271"/>
      <c r="D129" s="272"/>
      <c r="E129" s="275"/>
      <c r="F129" s="271"/>
      <c r="G129" s="271">
        <f>SUM(G123:G128)</f>
        <v>68300</v>
      </c>
      <c r="H129" s="272"/>
    </row>
    <row r="130" spans="1:8" ht="22.5">
      <c r="A130" s="271" t="s">
        <v>792</v>
      </c>
      <c r="B130" s="271" t="s">
        <v>680</v>
      </c>
      <c r="C130" s="271"/>
      <c r="D130" s="271"/>
      <c r="E130" s="273"/>
      <c r="F130" s="271"/>
      <c r="G130" s="272"/>
      <c r="H130" s="272"/>
    </row>
    <row r="131" spans="1:8" ht="56.25">
      <c r="A131" s="271">
        <v>14</v>
      </c>
      <c r="B131" s="271" t="s">
        <v>793</v>
      </c>
      <c r="C131" s="271" t="s">
        <v>734</v>
      </c>
      <c r="D131" s="271"/>
      <c r="E131" s="273"/>
      <c r="F131" s="271">
        <v>1</v>
      </c>
      <c r="G131" s="272"/>
      <c r="H131" s="272"/>
    </row>
    <row r="132" spans="1:8">
      <c r="A132" s="272" t="s">
        <v>728</v>
      </c>
      <c r="B132" s="272" t="s">
        <v>794</v>
      </c>
      <c r="C132" s="272" t="s">
        <v>652</v>
      </c>
      <c r="D132" s="271"/>
      <c r="E132" s="273">
        <v>9000</v>
      </c>
      <c r="F132" s="272">
        <v>1</v>
      </c>
      <c r="G132" s="272">
        <f>E132*F132</f>
        <v>9000</v>
      </c>
      <c r="H132" s="272"/>
    </row>
    <row r="133" spans="1:8">
      <c r="A133" s="272" t="s">
        <v>721</v>
      </c>
      <c r="B133" s="272" t="s">
        <v>795</v>
      </c>
      <c r="C133" s="272" t="s">
        <v>650</v>
      </c>
      <c r="D133" s="272"/>
      <c r="E133" s="273">
        <v>800</v>
      </c>
      <c r="F133" s="272">
        <v>8</v>
      </c>
      <c r="G133" s="272">
        <f>E133*F133</f>
        <v>6400</v>
      </c>
      <c r="H133" s="272"/>
    </row>
    <row r="134" spans="1:8">
      <c r="A134" s="272" t="s">
        <v>796</v>
      </c>
      <c r="B134" s="272" t="s">
        <v>797</v>
      </c>
      <c r="C134" s="272" t="s">
        <v>681</v>
      </c>
      <c r="D134" s="272"/>
      <c r="E134" s="273">
        <v>300</v>
      </c>
      <c r="F134" s="272">
        <v>450</v>
      </c>
      <c r="G134" s="272">
        <f>E134*F134</f>
        <v>135000</v>
      </c>
      <c r="H134" s="272"/>
    </row>
    <row r="135" spans="1:8">
      <c r="A135" s="271"/>
      <c r="B135" s="271" t="s">
        <v>654</v>
      </c>
      <c r="C135" s="271"/>
      <c r="D135" s="276"/>
      <c r="E135" s="275"/>
      <c r="F135" s="271"/>
      <c r="G135" s="271">
        <f>SUM(G132:G134)</f>
        <v>150400</v>
      </c>
      <c r="H135" s="272"/>
    </row>
    <row r="136" spans="1:8" ht="22.5">
      <c r="A136" s="271">
        <v>15</v>
      </c>
      <c r="B136" s="271" t="s">
        <v>798</v>
      </c>
      <c r="C136" s="271" t="s">
        <v>648</v>
      </c>
      <c r="D136" s="271"/>
      <c r="E136" s="273"/>
      <c r="F136" s="271">
        <v>1</v>
      </c>
      <c r="G136" s="272"/>
      <c r="H136" s="272"/>
    </row>
    <row r="137" spans="1:8" ht="22.5">
      <c r="A137" s="272" t="s">
        <v>742</v>
      </c>
      <c r="B137" s="272" t="s">
        <v>682</v>
      </c>
      <c r="C137" s="272" t="s">
        <v>652</v>
      </c>
      <c r="D137" s="272" t="s">
        <v>799</v>
      </c>
      <c r="E137" s="273">
        <v>200000</v>
      </c>
      <c r="F137" s="272">
        <v>1</v>
      </c>
      <c r="G137" s="272">
        <f>E137*F137</f>
        <v>200000</v>
      </c>
      <c r="H137" s="272"/>
    </row>
    <row r="138" spans="1:8">
      <c r="A138" s="272" t="s">
        <v>744</v>
      </c>
      <c r="B138" s="272" t="s">
        <v>656</v>
      </c>
      <c r="C138" s="272" t="s">
        <v>657</v>
      </c>
      <c r="D138" s="272" t="s">
        <v>726</v>
      </c>
      <c r="E138" s="273">
        <v>7500</v>
      </c>
      <c r="F138" s="272">
        <v>1</v>
      </c>
      <c r="G138" s="272">
        <f>E138*F138</f>
        <v>7500</v>
      </c>
      <c r="H138" s="272"/>
    </row>
    <row r="139" spans="1:8">
      <c r="A139" s="271"/>
      <c r="B139" s="271" t="s">
        <v>654</v>
      </c>
      <c r="C139" s="271"/>
      <c r="D139" s="277"/>
      <c r="E139" s="275"/>
      <c r="F139" s="271"/>
      <c r="G139" s="271">
        <f>SUM(G137:G138)</f>
        <v>207500</v>
      </c>
      <c r="H139" s="272"/>
    </row>
    <row r="140" spans="1:8">
      <c r="A140" s="271">
        <v>16</v>
      </c>
      <c r="B140" s="271" t="s">
        <v>800</v>
      </c>
      <c r="C140" s="271" t="s">
        <v>648</v>
      </c>
      <c r="D140" s="271"/>
      <c r="E140" s="273"/>
      <c r="F140" s="271">
        <v>1</v>
      </c>
      <c r="G140" s="272"/>
      <c r="H140" s="272"/>
    </row>
    <row r="141" spans="1:8" ht="33.75">
      <c r="A141" s="272" t="s">
        <v>728</v>
      </c>
      <c r="B141" s="272" t="s">
        <v>801</v>
      </c>
      <c r="C141" s="272" t="s">
        <v>723</v>
      </c>
      <c r="D141" s="272" t="s">
        <v>802</v>
      </c>
      <c r="E141" s="273">
        <v>250000</v>
      </c>
      <c r="F141" s="272">
        <v>1</v>
      </c>
      <c r="G141" s="272">
        <f>F141*E141</f>
        <v>250000</v>
      </c>
      <c r="H141" s="272"/>
    </row>
    <row r="142" spans="1:8" ht="45">
      <c r="A142" s="272" t="s">
        <v>721</v>
      </c>
      <c r="B142" s="272" t="s">
        <v>803</v>
      </c>
      <c r="C142" s="272" t="s">
        <v>652</v>
      </c>
      <c r="D142" s="272" t="s">
        <v>804</v>
      </c>
      <c r="E142" s="273">
        <v>190000</v>
      </c>
      <c r="F142" s="272">
        <v>1</v>
      </c>
      <c r="G142" s="272">
        <f>F142*E142</f>
        <v>190000</v>
      </c>
      <c r="H142" s="272"/>
    </row>
    <row r="143" spans="1:8">
      <c r="A143" s="272" t="s">
        <v>796</v>
      </c>
      <c r="B143" s="272" t="s">
        <v>805</v>
      </c>
      <c r="C143" s="272" t="s">
        <v>657</v>
      </c>
      <c r="D143" s="272" t="s">
        <v>805</v>
      </c>
      <c r="E143" s="273">
        <v>4000</v>
      </c>
      <c r="F143" s="272">
        <v>20</v>
      </c>
      <c r="G143" s="272">
        <f>F143*E143</f>
        <v>80000</v>
      </c>
      <c r="H143" s="272"/>
    </row>
    <row r="144" spans="1:8" ht="22.5">
      <c r="A144" s="272" t="s">
        <v>738</v>
      </c>
      <c r="B144" s="272" t="s">
        <v>683</v>
      </c>
      <c r="C144" s="272" t="s">
        <v>652</v>
      </c>
      <c r="D144" s="272" t="s">
        <v>806</v>
      </c>
      <c r="E144" s="273">
        <v>25000</v>
      </c>
      <c r="F144" s="272">
        <v>1</v>
      </c>
      <c r="G144" s="272">
        <f>F144*E144</f>
        <v>25000</v>
      </c>
      <c r="H144" s="272"/>
    </row>
    <row r="145" spans="1:8">
      <c r="A145" s="271"/>
      <c r="B145" s="271" t="s">
        <v>732</v>
      </c>
      <c r="C145" s="271"/>
      <c r="D145" s="277"/>
      <c r="E145" s="275"/>
      <c r="F145" s="271"/>
      <c r="G145" s="271">
        <f>SUM(G141:G144)</f>
        <v>545000</v>
      </c>
      <c r="H145" s="272"/>
    </row>
    <row r="146" spans="1:8" ht="56.25">
      <c r="A146" s="271">
        <v>17</v>
      </c>
      <c r="B146" s="271" t="s">
        <v>807</v>
      </c>
      <c r="C146" s="271" t="s">
        <v>648</v>
      </c>
      <c r="D146" s="271"/>
      <c r="E146" s="273"/>
      <c r="F146" s="271">
        <v>3</v>
      </c>
      <c r="G146" s="272"/>
      <c r="H146" s="272"/>
    </row>
    <row r="147" spans="1:8" ht="22.5">
      <c r="A147" s="272" t="s">
        <v>728</v>
      </c>
      <c r="B147" s="272" t="s">
        <v>729</v>
      </c>
      <c r="C147" s="272" t="s">
        <v>740</v>
      </c>
      <c r="D147" s="274" t="s">
        <v>720</v>
      </c>
      <c r="E147" s="273">
        <v>22000</v>
      </c>
      <c r="F147" s="272">
        <v>1</v>
      </c>
      <c r="G147" s="273">
        <f>E147*F147</f>
        <v>22000</v>
      </c>
      <c r="H147" s="272"/>
    </row>
    <row r="148" spans="1:8">
      <c r="A148" s="272" t="s">
        <v>721</v>
      </c>
      <c r="B148" s="272" t="s">
        <v>775</v>
      </c>
      <c r="C148" s="272" t="s">
        <v>650</v>
      </c>
      <c r="D148" s="272"/>
      <c r="E148" s="273">
        <v>2000</v>
      </c>
      <c r="F148" s="272">
        <v>1</v>
      </c>
      <c r="G148" s="273">
        <f>E148*F148</f>
        <v>2000</v>
      </c>
      <c r="H148" s="272"/>
    </row>
    <row r="149" spans="1:8">
      <c r="A149" s="272" t="s">
        <v>738</v>
      </c>
      <c r="B149" s="272" t="s">
        <v>653</v>
      </c>
      <c r="C149" s="272" t="s">
        <v>808</v>
      </c>
      <c r="D149" s="272" t="s">
        <v>809</v>
      </c>
      <c r="E149" s="273">
        <v>3400</v>
      </c>
      <c r="F149" s="272">
        <v>8</v>
      </c>
      <c r="G149" s="273">
        <f>E149*F149</f>
        <v>27200</v>
      </c>
      <c r="H149" s="276"/>
    </row>
    <row r="150" spans="1:8">
      <c r="A150" s="272" t="s">
        <v>750</v>
      </c>
      <c r="B150" s="272" t="s">
        <v>684</v>
      </c>
      <c r="C150" s="272" t="s">
        <v>658</v>
      </c>
      <c r="D150" s="272"/>
      <c r="E150" s="273">
        <v>3000</v>
      </c>
      <c r="F150" s="272">
        <v>1</v>
      </c>
      <c r="G150" s="273">
        <f>E150*F150</f>
        <v>3000</v>
      </c>
      <c r="H150" s="272"/>
    </row>
    <row r="151" spans="1:8">
      <c r="A151" s="272" t="s">
        <v>725</v>
      </c>
      <c r="B151" s="272" t="s">
        <v>656</v>
      </c>
      <c r="C151" s="272" t="s">
        <v>657</v>
      </c>
      <c r="D151" s="272" t="s">
        <v>726</v>
      </c>
      <c r="E151" s="273">
        <v>7500</v>
      </c>
      <c r="F151" s="272">
        <v>2</v>
      </c>
      <c r="G151" s="273">
        <f>E151*F151</f>
        <v>15000</v>
      </c>
      <c r="H151" s="272"/>
    </row>
    <row r="152" spans="1:8">
      <c r="A152" s="271"/>
      <c r="B152" s="271" t="s">
        <v>654</v>
      </c>
      <c r="C152" s="271"/>
      <c r="D152" s="272"/>
      <c r="E152" s="275"/>
      <c r="F152" s="271"/>
      <c r="G152" s="271">
        <f>SUM(G147:G151)</f>
        <v>69200</v>
      </c>
      <c r="H152" s="272"/>
    </row>
    <row r="153" spans="1:8" ht="45">
      <c r="A153" s="271">
        <v>21</v>
      </c>
      <c r="B153" s="271" t="s">
        <v>810</v>
      </c>
      <c r="C153" s="271" t="s">
        <v>648</v>
      </c>
      <c r="D153" s="271"/>
      <c r="E153" s="273"/>
      <c r="F153" s="271">
        <v>1</v>
      </c>
      <c r="G153" s="272"/>
      <c r="H153" s="272"/>
    </row>
    <row r="154" spans="1:8">
      <c r="A154" s="272" t="s">
        <v>796</v>
      </c>
      <c r="B154" s="272" t="s">
        <v>668</v>
      </c>
      <c r="C154" s="272" t="s">
        <v>658</v>
      </c>
      <c r="D154" s="272" t="s">
        <v>811</v>
      </c>
      <c r="E154" s="273">
        <v>3000</v>
      </c>
      <c r="F154" s="272">
        <v>3</v>
      </c>
      <c r="G154" s="272">
        <f>F154*E154</f>
        <v>9000</v>
      </c>
      <c r="H154" s="272"/>
    </row>
    <row r="155" spans="1:8">
      <c r="A155" s="271"/>
      <c r="B155" s="271" t="s">
        <v>654</v>
      </c>
      <c r="C155" s="271"/>
      <c r="D155" s="271"/>
      <c r="E155" s="275"/>
      <c r="F155" s="271"/>
      <c r="G155" s="271">
        <f>SUM(G154:G154)</f>
        <v>9000</v>
      </c>
      <c r="H155" s="272"/>
    </row>
    <row r="156" spans="1:8" ht="22.5">
      <c r="A156" s="271">
        <v>22</v>
      </c>
      <c r="B156" s="271" t="s">
        <v>812</v>
      </c>
      <c r="C156" s="271" t="s">
        <v>648</v>
      </c>
      <c r="D156" s="278"/>
      <c r="E156" s="273"/>
      <c r="F156" s="271">
        <v>1</v>
      </c>
      <c r="G156" s="272"/>
      <c r="H156" s="272"/>
    </row>
    <row r="157" spans="1:8">
      <c r="A157" s="272" t="s">
        <v>721</v>
      </c>
      <c r="B157" s="272" t="s">
        <v>685</v>
      </c>
      <c r="C157" s="272" t="s">
        <v>659</v>
      </c>
      <c r="D157" s="272"/>
      <c r="E157" s="273">
        <v>1200</v>
      </c>
      <c r="F157" s="272">
        <v>4</v>
      </c>
      <c r="G157" s="272">
        <f>E157*F157</f>
        <v>4800</v>
      </c>
      <c r="H157" s="272"/>
    </row>
    <row r="158" spans="1:8">
      <c r="A158" s="271"/>
      <c r="B158" s="271" t="s">
        <v>654</v>
      </c>
      <c r="C158" s="271"/>
      <c r="D158" s="272"/>
      <c r="E158" s="275"/>
      <c r="F158" s="271"/>
      <c r="G158" s="271">
        <f>SUM(G157:G157)</f>
        <v>4800</v>
      </c>
      <c r="H158" s="272"/>
    </row>
    <row r="159" spans="1:8" ht="33.75">
      <c r="A159" s="271" t="s">
        <v>813</v>
      </c>
      <c r="B159" s="271" t="s">
        <v>814</v>
      </c>
      <c r="C159" s="271"/>
      <c r="D159" s="271"/>
      <c r="E159" s="273"/>
      <c r="F159" s="271"/>
      <c r="G159" s="272"/>
      <c r="H159" s="272"/>
    </row>
    <row r="160" spans="1:8" ht="22.5">
      <c r="A160" s="271">
        <v>23</v>
      </c>
      <c r="B160" s="271" t="s">
        <v>815</v>
      </c>
      <c r="C160" s="271" t="s">
        <v>648</v>
      </c>
      <c r="D160" s="271"/>
      <c r="E160" s="273"/>
      <c r="F160" s="271">
        <v>15</v>
      </c>
      <c r="G160" s="272"/>
      <c r="H160" s="271"/>
    </row>
    <row r="161" spans="1:8">
      <c r="A161" s="272" t="s">
        <v>728</v>
      </c>
      <c r="B161" s="272" t="s">
        <v>686</v>
      </c>
      <c r="C161" s="272" t="s">
        <v>652</v>
      </c>
      <c r="D161" s="271"/>
      <c r="E161" s="273">
        <v>1600</v>
      </c>
      <c r="F161" s="272">
        <v>90</v>
      </c>
      <c r="G161" s="272">
        <f>F161*E161</f>
        <v>144000</v>
      </c>
      <c r="H161" s="272"/>
    </row>
    <row r="162" spans="1:8">
      <c r="A162" s="272" t="s">
        <v>721</v>
      </c>
      <c r="B162" s="272" t="s">
        <v>816</v>
      </c>
      <c r="C162" s="272" t="s">
        <v>659</v>
      </c>
      <c r="D162" s="272"/>
      <c r="E162" s="273">
        <v>700</v>
      </c>
      <c r="F162" s="272">
        <v>40</v>
      </c>
      <c r="G162" s="272">
        <f>F162*E162</f>
        <v>28000</v>
      </c>
      <c r="H162" s="272"/>
    </row>
    <row r="163" spans="1:8">
      <c r="A163" s="272" t="s">
        <v>796</v>
      </c>
      <c r="B163" s="272" t="s">
        <v>817</v>
      </c>
      <c r="C163" s="272" t="s">
        <v>730</v>
      </c>
      <c r="D163" s="272" t="s">
        <v>726</v>
      </c>
      <c r="E163" s="273">
        <v>7500</v>
      </c>
      <c r="F163" s="272">
        <v>12</v>
      </c>
      <c r="G163" s="272">
        <f>F163*E163</f>
        <v>90000</v>
      </c>
      <c r="H163" s="272"/>
    </row>
    <row r="164" spans="1:8">
      <c r="A164" s="272" t="s">
        <v>786</v>
      </c>
      <c r="B164" s="272" t="s">
        <v>656</v>
      </c>
      <c r="C164" s="272" t="s">
        <v>657</v>
      </c>
      <c r="D164" s="272" t="s">
        <v>726</v>
      </c>
      <c r="E164" s="273">
        <v>7500</v>
      </c>
      <c r="F164" s="272">
        <v>19</v>
      </c>
      <c r="G164" s="272">
        <f>E164*F164</f>
        <v>142500</v>
      </c>
      <c r="H164" s="272"/>
    </row>
    <row r="165" spans="1:8">
      <c r="A165" s="271"/>
      <c r="B165" s="271" t="s">
        <v>654</v>
      </c>
      <c r="C165" s="271"/>
      <c r="D165" s="276"/>
      <c r="E165" s="275"/>
      <c r="F165" s="271"/>
      <c r="G165" s="271">
        <f>SUM(G161:G164)</f>
        <v>404500</v>
      </c>
      <c r="H165" s="272"/>
    </row>
    <row r="166" spans="1:8" ht="22.5">
      <c r="A166" s="271">
        <v>24</v>
      </c>
      <c r="B166" s="271" t="s">
        <v>818</v>
      </c>
      <c r="C166" s="271" t="s">
        <v>648</v>
      </c>
      <c r="D166" s="271"/>
      <c r="E166" s="273"/>
      <c r="F166" s="271">
        <v>13</v>
      </c>
      <c r="G166" s="272"/>
      <c r="H166" s="272"/>
    </row>
    <row r="167" spans="1:8">
      <c r="A167" s="272" t="s">
        <v>728</v>
      </c>
      <c r="B167" s="272" t="s">
        <v>819</v>
      </c>
      <c r="C167" s="272" t="s">
        <v>652</v>
      </c>
      <c r="D167" s="276" t="s">
        <v>820</v>
      </c>
      <c r="E167" s="273">
        <v>4000</v>
      </c>
      <c r="F167" s="272">
        <v>1</v>
      </c>
      <c r="G167" s="272">
        <f>F167*E167</f>
        <v>4000</v>
      </c>
      <c r="H167" s="279"/>
    </row>
    <row r="168" spans="1:8">
      <c r="A168" s="272" t="s">
        <v>721</v>
      </c>
      <c r="B168" s="272" t="s">
        <v>821</v>
      </c>
      <c r="C168" s="272" t="s">
        <v>740</v>
      </c>
      <c r="D168" s="272" t="s">
        <v>687</v>
      </c>
      <c r="E168" s="273">
        <v>4000</v>
      </c>
      <c r="F168" s="272">
        <v>1</v>
      </c>
      <c r="G168" s="272">
        <f>F168*E168</f>
        <v>4000</v>
      </c>
      <c r="H168" s="272"/>
    </row>
    <row r="169" spans="1:8">
      <c r="A169" s="272" t="s">
        <v>796</v>
      </c>
      <c r="B169" s="272" t="s">
        <v>822</v>
      </c>
      <c r="C169" s="272" t="s">
        <v>652</v>
      </c>
      <c r="D169" s="272" t="s">
        <v>823</v>
      </c>
      <c r="E169" s="273">
        <v>2000</v>
      </c>
      <c r="F169" s="272">
        <v>2</v>
      </c>
      <c r="G169" s="272">
        <f>F169*E169</f>
        <v>4000</v>
      </c>
      <c r="H169" s="272"/>
    </row>
    <row r="170" spans="1:8">
      <c r="A170" s="272" t="s">
        <v>765</v>
      </c>
      <c r="B170" s="272" t="s">
        <v>688</v>
      </c>
      <c r="C170" s="272" t="s">
        <v>824</v>
      </c>
      <c r="D170" s="280"/>
      <c r="E170" s="273">
        <v>700</v>
      </c>
      <c r="F170" s="272">
        <v>2</v>
      </c>
      <c r="G170" s="272">
        <f>F170*E170</f>
        <v>1400</v>
      </c>
      <c r="H170" s="272"/>
    </row>
    <row r="171" spans="1:8">
      <c r="A171" s="272"/>
      <c r="B171" s="271" t="s">
        <v>654</v>
      </c>
      <c r="C171" s="271"/>
      <c r="D171" s="277"/>
      <c r="E171" s="275"/>
      <c r="F171" s="271"/>
      <c r="G171" s="271">
        <f>SUM(G167:G170)</f>
        <v>13400</v>
      </c>
      <c r="H171" s="272"/>
    </row>
    <row r="172" spans="1:8" ht="22.5">
      <c r="A172" s="271">
        <v>25</v>
      </c>
      <c r="B172" s="271" t="s">
        <v>825</v>
      </c>
      <c r="C172" s="271" t="s">
        <v>734</v>
      </c>
      <c r="D172" s="271"/>
      <c r="E172" s="273"/>
      <c r="F172" s="271">
        <v>1</v>
      </c>
      <c r="G172" s="272"/>
      <c r="H172" s="272"/>
    </row>
    <row r="173" spans="1:8" ht="22.5">
      <c r="A173" s="272" t="s">
        <v>728</v>
      </c>
      <c r="B173" s="272" t="s">
        <v>689</v>
      </c>
      <c r="C173" s="272" t="s">
        <v>652</v>
      </c>
      <c r="D173" s="272" t="s">
        <v>690</v>
      </c>
      <c r="E173" s="273">
        <v>25000</v>
      </c>
      <c r="F173" s="272">
        <v>1</v>
      </c>
      <c r="G173" s="272">
        <f>E173*F173</f>
        <v>25000</v>
      </c>
      <c r="H173" s="272"/>
    </row>
    <row r="174" spans="1:8">
      <c r="A174" s="272" t="s">
        <v>721</v>
      </c>
      <c r="B174" s="272" t="s">
        <v>826</v>
      </c>
      <c r="C174" s="272" t="s">
        <v>658</v>
      </c>
      <c r="D174" s="276"/>
      <c r="E174" s="273">
        <v>3000</v>
      </c>
      <c r="F174" s="272">
        <v>1</v>
      </c>
      <c r="G174" s="272">
        <f>E174*F174</f>
        <v>3000</v>
      </c>
      <c r="H174" s="272"/>
    </row>
    <row r="175" spans="1:8">
      <c r="A175" s="272" t="s">
        <v>796</v>
      </c>
      <c r="B175" s="272" t="s">
        <v>691</v>
      </c>
      <c r="C175" s="272" t="s">
        <v>681</v>
      </c>
      <c r="D175" s="272"/>
      <c r="E175" s="273">
        <v>300</v>
      </c>
      <c r="F175" s="272">
        <v>12</v>
      </c>
      <c r="G175" s="272">
        <f>E175*F175</f>
        <v>3600</v>
      </c>
      <c r="H175" s="272"/>
    </row>
    <row r="176" spans="1:8">
      <c r="A176" s="272" t="s">
        <v>721</v>
      </c>
      <c r="B176" s="272" t="s">
        <v>692</v>
      </c>
      <c r="C176" s="272" t="s">
        <v>658</v>
      </c>
      <c r="D176" s="272"/>
      <c r="E176" s="273">
        <v>3000</v>
      </c>
      <c r="F176" s="272">
        <v>1</v>
      </c>
      <c r="G176" s="272">
        <f>E176*F176</f>
        <v>3000</v>
      </c>
      <c r="H176" s="272"/>
    </row>
    <row r="177" spans="1:8">
      <c r="A177" s="272" t="s">
        <v>742</v>
      </c>
      <c r="B177" s="272" t="s">
        <v>656</v>
      </c>
      <c r="C177" s="272" t="s">
        <v>657</v>
      </c>
      <c r="D177" s="272" t="s">
        <v>726</v>
      </c>
      <c r="E177" s="273">
        <v>7500</v>
      </c>
      <c r="F177" s="272">
        <v>1</v>
      </c>
      <c r="G177" s="272">
        <f>E177*F177</f>
        <v>7500</v>
      </c>
      <c r="H177" s="272"/>
    </row>
    <row r="178" spans="1:8">
      <c r="A178" s="271"/>
      <c r="B178" s="271" t="s">
        <v>654</v>
      </c>
      <c r="C178" s="271"/>
      <c r="D178" s="276"/>
      <c r="E178" s="275"/>
      <c r="F178" s="271"/>
      <c r="G178" s="271">
        <f>SUM(G173:G177)</f>
        <v>42100</v>
      </c>
      <c r="H178" s="272"/>
    </row>
    <row r="179" spans="1:8" ht="22.5">
      <c r="A179" s="271">
        <v>26</v>
      </c>
      <c r="B179" s="271" t="s">
        <v>827</v>
      </c>
      <c r="C179" s="271" t="s">
        <v>734</v>
      </c>
      <c r="D179" s="271"/>
      <c r="E179" s="273"/>
      <c r="F179" s="271">
        <v>1</v>
      </c>
      <c r="G179" s="272"/>
      <c r="H179" s="272"/>
    </row>
    <row r="180" spans="1:8" ht="22.5">
      <c r="A180" s="272" t="s">
        <v>728</v>
      </c>
      <c r="B180" s="272" t="s">
        <v>689</v>
      </c>
      <c r="C180" s="272" t="s">
        <v>652</v>
      </c>
      <c r="D180" s="271"/>
      <c r="E180" s="273">
        <v>25000</v>
      </c>
      <c r="F180" s="272">
        <v>1</v>
      </c>
      <c r="G180" s="272">
        <f>E180*F180</f>
        <v>25000</v>
      </c>
      <c r="H180" s="272"/>
    </row>
    <row r="181" spans="1:8">
      <c r="A181" s="272" t="s">
        <v>738</v>
      </c>
      <c r="B181" s="272" t="s">
        <v>692</v>
      </c>
      <c r="C181" s="272" t="s">
        <v>658</v>
      </c>
      <c r="D181" s="272"/>
      <c r="E181" s="273">
        <v>3000</v>
      </c>
      <c r="F181" s="272">
        <v>1</v>
      </c>
      <c r="G181" s="272">
        <f>E181*F181</f>
        <v>3000</v>
      </c>
      <c r="H181" s="272"/>
    </row>
    <row r="182" spans="1:8">
      <c r="A182" s="272" t="s">
        <v>765</v>
      </c>
      <c r="B182" s="272" t="s">
        <v>656</v>
      </c>
      <c r="C182" s="272" t="s">
        <v>657</v>
      </c>
      <c r="D182" s="272" t="s">
        <v>726</v>
      </c>
      <c r="E182" s="273">
        <v>7500</v>
      </c>
      <c r="F182" s="272">
        <v>1</v>
      </c>
      <c r="G182" s="272">
        <f>E182*F182</f>
        <v>7500</v>
      </c>
      <c r="H182" s="272"/>
    </row>
    <row r="183" spans="1:8">
      <c r="A183" s="271"/>
      <c r="B183" s="271" t="s">
        <v>654</v>
      </c>
      <c r="C183" s="271"/>
      <c r="D183" s="272"/>
      <c r="E183" s="275"/>
      <c r="F183" s="271"/>
      <c r="G183" s="271">
        <f>SUM(G180:G182)</f>
        <v>35500</v>
      </c>
      <c r="H183" s="272"/>
    </row>
    <row r="184" spans="1:8" ht="22.5">
      <c r="A184" s="271">
        <v>28</v>
      </c>
      <c r="B184" s="271" t="s">
        <v>693</v>
      </c>
      <c r="C184" s="271" t="s">
        <v>648</v>
      </c>
      <c r="D184" s="271"/>
      <c r="E184" s="273"/>
      <c r="F184" s="271">
        <v>1</v>
      </c>
      <c r="G184" s="272"/>
      <c r="H184" s="272"/>
    </row>
    <row r="185" spans="1:8">
      <c r="A185" s="272" t="s">
        <v>728</v>
      </c>
      <c r="B185" s="272" t="s">
        <v>694</v>
      </c>
      <c r="C185" s="272" t="s">
        <v>808</v>
      </c>
      <c r="D185" s="271"/>
      <c r="E185" s="273">
        <v>8000</v>
      </c>
      <c r="F185" s="272">
        <v>1</v>
      </c>
      <c r="G185" s="272">
        <f>F185*E185</f>
        <v>8000</v>
      </c>
      <c r="H185" s="272"/>
    </row>
    <row r="186" spans="1:8">
      <c r="A186" s="272" t="s">
        <v>721</v>
      </c>
      <c r="B186" s="272" t="s">
        <v>695</v>
      </c>
      <c r="C186" s="272" t="s">
        <v>681</v>
      </c>
      <c r="D186" s="272"/>
      <c r="E186" s="273">
        <v>300</v>
      </c>
      <c r="F186" s="272">
        <v>22</v>
      </c>
      <c r="G186" s="272">
        <f>F186*E186</f>
        <v>6600</v>
      </c>
      <c r="H186" s="272"/>
    </row>
    <row r="187" spans="1:8">
      <c r="A187" s="272" t="s">
        <v>796</v>
      </c>
      <c r="B187" s="272" t="s">
        <v>688</v>
      </c>
      <c r="C187" s="272" t="s">
        <v>824</v>
      </c>
      <c r="D187" s="272" t="s">
        <v>696</v>
      </c>
      <c r="E187" s="273">
        <v>700</v>
      </c>
      <c r="F187" s="272">
        <v>1</v>
      </c>
      <c r="G187" s="272">
        <f>F187*E187</f>
        <v>700</v>
      </c>
      <c r="H187" s="272"/>
    </row>
    <row r="188" spans="1:8" ht="22.5">
      <c r="A188" s="272" t="s">
        <v>738</v>
      </c>
      <c r="B188" s="272" t="s">
        <v>828</v>
      </c>
      <c r="C188" s="272" t="s">
        <v>652</v>
      </c>
      <c r="D188" s="272" t="s">
        <v>690</v>
      </c>
      <c r="E188" s="273">
        <v>30000</v>
      </c>
      <c r="F188" s="272">
        <v>1</v>
      </c>
      <c r="G188" s="272">
        <f>F188*E188</f>
        <v>30000</v>
      </c>
      <c r="H188" s="272"/>
    </row>
    <row r="189" spans="1:8">
      <c r="A189" s="272" t="s">
        <v>765</v>
      </c>
      <c r="B189" s="272" t="s">
        <v>656</v>
      </c>
      <c r="C189" s="272" t="s">
        <v>657</v>
      </c>
      <c r="D189" s="272" t="s">
        <v>726</v>
      </c>
      <c r="E189" s="273">
        <v>7500</v>
      </c>
      <c r="F189" s="272">
        <v>2</v>
      </c>
      <c r="G189" s="272">
        <f>F189*E189</f>
        <v>15000</v>
      </c>
      <c r="H189" s="272"/>
    </row>
    <row r="190" spans="1:8">
      <c r="A190" s="271"/>
      <c r="B190" s="271" t="s">
        <v>654</v>
      </c>
      <c r="C190" s="271"/>
      <c r="D190" s="276"/>
      <c r="E190" s="275"/>
      <c r="F190" s="271"/>
      <c r="G190" s="271">
        <f>SUM(G185:G189)</f>
        <v>60300</v>
      </c>
      <c r="H190" s="272"/>
    </row>
    <row r="191" spans="1:8" ht="22.5">
      <c r="A191" s="271">
        <v>29</v>
      </c>
      <c r="B191" s="271" t="s">
        <v>829</v>
      </c>
      <c r="C191" s="271" t="s">
        <v>648</v>
      </c>
      <c r="D191" s="271"/>
      <c r="E191" s="273"/>
      <c r="F191" s="271">
        <v>1</v>
      </c>
      <c r="G191" s="272"/>
      <c r="H191" s="272"/>
    </row>
    <row r="192" spans="1:8">
      <c r="A192" s="272" t="s">
        <v>738</v>
      </c>
      <c r="B192" s="272" t="s">
        <v>830</v>
      </c>
      <c r="C192" s="272" t="s">
        <v>824</v>
      </c>
      <c r="D192" s="272"/>
      <c r="E192" s="273">
        <v>800</v>
      </c>
      <c r="F192" s="272">
        <v>1</v>
      </c>
      <c r="G192" s="272">
        <f>E192*F192</f>
        <v>800</v>
      </c>
      <c r="H192" s="272"/>
    </row>
    <row r="193" spans="1:8">
      <c r="A193" s="272" t="s">
        <v>742</v>
      </c>
      <c r="B193" s="272" t="s">
        <v>831</v>
      </c>
      <c r="C193" s="272" t="s">
        <v>824</v>
      </c>
      <c r="D193" s="272"/>
      <c r="E193" s="273">
        <v>700</v>
      </c>
      <c r="F193" s="272">
        <v>4</v>
      </c>
      <c r="G193" s="272">
        <f>E193*F193</f>
        <v>2800</v>
      </c>
      <c r="H193" s="272"/>
    </row>
    <row r="194" spans="1:8">
      <c r="A194" s="272" t="s">
        <v>744</v>
      </c>
      <c r="B194" s="272" t="s">
        <v>656</v>
      </c>
      <c r="C194" s="272" t="s">
        <v>657</v>
      </c>
      <c r="D194" s="272" t="s">
        <v>726</v>
      </c>
      <c r="E194" s="273">
        <v>7500</v>
      </c>
      <c r="F194" s="272">
        <v>1</v>
      </c>
      <c r="G194" s="272">
        <f>E194*F194</f>
        <v>7500</v>
      </c>
      <c r="H194" s="272"/>
    </row>
    <row r="195" spans="1:8">
      <c r="A195" s="271"/>
      <c r="B195" s="271" t="s">
        <v>654</v>
      </c>
      <c r="C195" s="271"/>
      <c r="D195" s="276"/>
      <c r="E195" s="275"/>
      <c r="F195" s="271"/>
      <c r="G195" s="271">
        <f>SUM(G192:G194)</f>
        <v>11100</v>
      </c>
      <c r="H195" s="272"/>
    </row>
    <row r="196" spans="1:8" ht="22.5">
      <c r="A196" s="271">
        <v>31</v>
      </c>
      <c r="B196" s="271" t="s">
        <v>832</v>
      </c>
      <c r="C196" s="271" t="s">
        <v>648</v>
      </c>
      <c r="D196" s="271"/>
      <c r="E196" s="273"/>
      <c r="F196" s="271">
        <v>2</v>
      </c>
      <c r="G196" s="272"/>
      <c r="H196" s="272"/>
    </row>
    <row r="197" spans="1:8">
      <c r="A197" s="272" t="s">
        <v>765</v>
      </c>
      <c r="B197" s="274" t="s">
        <v>833</v>
      </c>
      <c r="C197" s="272" t="s">
        <v>808</v>
      </c>
      <c r="D197" s="280"/>
      <c r="E197" s="273">
        <v>3000</v>
      </c>
      <c r="F197" s="272">
        <v>1</v>
      </c>
      <c r="G197" s="272">
        <f>E197*F197</f>
        <v>3000</v>
      </c>
      <c r="H197" s="272"/>
    </row>
    <row r="198" spans="1:8">
      <c r="A198" s="271"/>
      <c r="B198" s="271" t="s">
        <v>654</v>
      </c>
      <c r="C198" s="271"/>
      <c r="D198" s="276"/>
      <c r="E198" s="275"/>
      <c r="F198" s="271"/>
      <c r="G198" s="271">
        <f>SUM(G197:G197)</f>
        <v>3000</v>
      </c>
      <c r="H198" s="272"/>
    </row>
    <row r="199" spans="1:8" ht="33.75">
      <c r="A199" s="271">
        <v>32</v>
      </c>
      <c r="B199" s="271" t="s">
        <v>697</v>
      </c>
      <c r="C199" s="271"/>
      <c r="D199" s="271"/>
      <c r="E199" s="273"/>
      <c r="F199" s="271"/>
      <c r="G199" s="272"/>
      <c r="H199" s="272"/>
    </row>
    <row r="200" spans="1:8">
      <c r="A200" s="272" t="s">
        <v>738</v>
      </c>
      <c r="B200" s="272" t="s">
        <v>668</v>
      </c>
      <c r="C200" s="272" t="s">
        <v>658</v>
      </c>
      <c r="D200" s="276"/>
      <c r="E200" s="273">
        <v>3000</v>
      </c>
      <c r="F200" s="272">
        <v>1</v>
      </c>
      <c r="G200" s="272">
        <f>E200*F200</f>
        <v>3000</v>
      </c>
      <c r="H200" s="272"/>
    </row>
    <row r="201" spans="1:8" ht="22.5">
      <c r="A201" s="272" t="s">
        <v>765</v>
      </c>
      <c r="B201" s="272" t="s">
        <v>698</v>
      </c>
      <c r="C201" s="272" t="s">
        <v>740</v>
      </c>
      <c r="D201" s="272" t="s">
        <v>834</v>
      </c>
      <c r="E201" s="272">
        <v>1600</v>
      </c>
      <c r="F201" s="272">
        <v>75</v>
      </c>
      <c r="G201" s="272">
        <f t="shared" ref="G201:G206" si="18">F201*E201</f>
        <v>120000</v>
      </c>
      <c r="H201" s="272"/>
    </row>
    <row r="202" spans="1:8" ht="22.5">
      <c r="A202" s="272" t="s">
        <v>742</v>
      </c>
      <c r="B202" s="272" t="s">
        <v>835</v>
      </c>
      <c r="C202" s="272" t="s">
        <v>676</v>
      </c>
      <c r="D202" s="272" t="s">
        <v>741</v>
      </c>
      <c r="E202" s="272">
        <v>2000</v>
      </c>
      <c r="F202" s="272">
        <v>20</v>
      </c>
      <c r="G202" s="272">
        <f t="shared" si="18"/>
        <v>40000</v>
      </c>
      <c r="H202" s="272"/>
    </row>
    <row r="203" spans="1:8" ht="22.5">
      <c r="A203" s="272" t="s">
        <v>747</v>
      </c>
      <c r="B203" s="272" t="s">
        <v>836</v>
      </c>
      <c r="C203" s="272" t="s">
        <v>740</v>
      </c>
      <c r="D203" s="272"/>
      <c r="E203" s="273">
        <v>20000</v>
      </c>
      <c r="F203" s="272">
        <v>1</v>
      </c>
      <c r="G203" s="272">
        <f t="shared" si="18"/>
        <v>20000</v>
      </c>
      <c r="H203" s="272"/>
    </row>
    <row r="204" spans="1:8">
      <c r="A204" s="272" t="s">
        <v>750</v>
      </c>
      <c r="B204" s="272" t="s">
        <v>837</v>
      </c>
      <c r="C204" s="272" t="s">
        <v>723</v>
      </c>
      <c r="D204" s="272"/>
      <c r="E204" s="273">
        <v>250000</v>
      </c>
      <c r="F204" s="272">
        <v>1</v>
      </c>
      <c r="G204" s="272">
        <f t="shared" si="18"/>
        <v>250000</v>
      </c>
      <c r="H204" s="272"/>
    </row>
    <row r="205" spans="1:8">
      <c r="A205" s="272" t="s">
        <v>753</v>
      </c>
      <c r="B205" s="272" t="s">
        <v>699</v>
      </c>
      <c r="C205" s="272" t="s">
        <v>838</v>
      </c>
      <c r="D205" s="272"/>
      <c r="E205" s="273">
        <v>50000</v>
      </c>
      <c r="F205" s="272">
        <v>1</v>
      </c>
      <c r="G205" s="272">
        <f t="shared" si="18"/>
        <v>50000</v>
      </c>
      <c r="H205" s="272"/>
    </row>
    <row r="206" spans="1:8" ht="22.5">
      <c r="A206" s="272" t="s">
        <v>839</v>
      </c>
      <c r="B206" s="272" t="s">
        <v>700</v>
      </c>
      <c r="C206" s="272" t="s">
        <v>838</v>
      </c>
      <c r="D206" s="272"/>
      <c r="E206" s="273">
        <v>10000</v>
      </c>
      <c r="F206" s="272">
        <v>1</v>
      </c>
      <c r="G206" s="272">
        <f t="shared" si="18"/>
        <v>10000</v>
      </c>
      <c r="H206" s="272"/>
    </row>
    <row r="207" spans="1:8">
      <c r="A207" s="271"/>
      <c r="B207" s="271" t="s">
        <v>654</v>
      </c>
      <c r="C207" s="271"/>
      <c r="D207" s="276"/>
      <c r="E207" s="275"/>
      <c r="F207" s="271"/>
      <c r="G207" s="271">
        <f>SUM(G200:G206)</f>
        <v>493000</v>
      </c>
      <c r="H207" s="272"/>
    </row>
    <row r="208" spans="1:8">
      <c r="A208" s="271" t="s">
        <v>840</v>
      </c>
      <c r="B208" s="271" t="s">
        <v>701</v>
      </c>
      <c r="C208" s="271"/>
      <c r="D208" s="271"/>
      <c r="E208" s="275"/>
      <c r="F208" s="271"/>
      <c r="G208" s="271"/>
      <c r="H208" s="272"/>
    </row>
    <row r="209" spans="1:8" ht="22.5">
      <c r="A209" s="271"/>
      <c r="B209" s="272" t="s">
        <v>841</v>
      </c>
      <c r="C209" s="272"/>
      <c r="D209" s="271"/>
      <c r="E209" s="275">
        <v>360000</v>
      </c>
      <c r="F209" s="271">
        <v>1</v>
      </c>
      <c r="G209" s="271">
        <f>E209*F209</f>
        <v>360000</v>
      </c>
      <c r="H209" s="272"/>
    </row>
    <row r="210" spans="1:8" ht="22.5">
      <c r="A210" s="271"/>
      <c r="B210" s="272" t="s">
        <v>702</v>
      </c>
      <c r="C210" s="272"/>
      <c r="D210" s="271"/>
      <c r="E210" s="275">
        <v>506300</v>
      </c>
      <c r="F210" s="271">
        <v>1</v>
      </c>
      <c r="G210" s="271">
        <f>E210*F210</f>
        <v>506300</v>
      </c>
      <c r="H210" s="272"/>
    </row>
    <row r="211" spans="1:8">
      <c r="A211" s="271"/>
      <c r="B211" s="272" t="s">
        <v>703</v>
      </c>
      <c r="C211" s="271"/>
      <c r="D211" s="272"/>
      <c r="E211" s="275">
        <v>50000</v>
      </c>
      <c r="F211" s="271">
        <v>1</v>
      </c>
      <c r="G211" s="271">
        <f>E211*F211</f>
        <v>50000</v>
      </c>
      <c r="H211" s="272"/>
    </row>
    <row r="212" spans="1:8" ht="22.5">
      <c r="A212" s="271"/>
      <c r="B212" s="272" t="s">
        <v>842</v>
      </c>
      <c r="C212" s="271"/>
      <c r="D212" s="272"/>
      <c r="E212" s="275">
        <v>280000</v>
      </c>
      <c r="F212" s="271">
        <v>1</v>
      </c>
      <c r="G212" s="271">
        <f>E212*F212</f>
        <v>280000</v>
      </c>
      <c r="H212" s="272"/>
    </row>
    <row r="213" spans="1:8">
      <c r="A213" s="272"/>
      <c r="B213" s="271" t="s">
        <v>704</v>
      </c>
      <c r="C213" s="271"/>
      <c r="D213" s="271"/>
      <c r="E213" s="271"/>
      <c r="F213" s="271"/>
      <c r="G213" s="271">
        <f>(G43+G49+G54+G59+G70+G78+G84+G93+G100+G106+G114+G121+G129+G135+G139+G145+G152+G155+G158+G165+G171+G178+G183+G190+G195+G198+G207+G212+G211+G209+G210)</f>
        <v>5841000</v>
      </c>
      <c r="H213" s="281"/>
    </row>
    <row r="214" spans="1:8" ht="24.75">
      <c r="A214" s="282"/>
      <c r="B214" s="283"/>
      <c r="C214" s="284"/>
      <c r="D214" s="281"/>
      <c r="E214" s="283"/>
      <c r="F214" s="283"/>
      <c r="G214" s="271">
        <f>G213*0.9</f>
        <v>5256900</v>
      </c>
      <c r="H214" s="285" t="s">
        <v>843</v>
      </c>
    </row>
  </sheetData>
  <mergeCells count="9">
    <mergeCell ref="A1:N1"/>
    <mergeCell ref="A35:H35"/>
    <mergeCell ref="A36:A37"/>
    <mergeCell ref="B36:B37"/>
    <mergeCell ref="C36:C37"/>
    <mergeCell ref="D36:D37"/>
    <mergeCell ref="E36:E37"/>
    <mergeCell ref="F36:G36"/>
    <mergeCell ref="H36:H37"/>
  </mergeCells>
  <phoneticPr fontId="1" type="noConversion"/>
  <dataValidations count="1">
    <dataValidation type="list" allowBlank="1" showInputMessage="1" showErrorMessage="1" sqref="C133 C135">
      <formula1>#REF!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sqref="A1:K1"/>
    </sheetView>
  </sheetViews>
  <sheetFormatPr defaultRowHeight="14.25"/>
  <cols>
    <col min="1" max="1" width="5.625" style="301" customWidth="1"/>
    <col min="2" max="2" width="4.875" style="301" customWidth="1"/>
    <col min="3" max="3" width="24.375" style="301" customWidth="1"/>
    <col min="4" max="4" width="14.625" style="301" customWidth="1"/>
    <col min="5" max="5" width="14.625" style="302" customWidth="1"/>
    <col min="6" max="6" width="15.25" style="302" customWidth="1"/>
    <col min="7" max="7" width="13.625" style="301" customWidth="1"/>
    <col min="8" max="8" width="10.75" style="301" customWidth="1"/>
    <col min="9" max="9" width="11.75" style="301" customWidth="1"/>
    <col min="10" max="10" width="11.625" style="301" customWidth="1"/>
    <col min="11" max="11" width="15.875" style="303" customWidth="1"/>
    <col min="12" max="16384" width="9" style="288"/>
  </cols>
  <sheetData>
    <row r="1" spans="1:14" ht="30" customHeight="1">
      <c r="A1" s="333" t="s">
        <v>844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4" s="295" customFormat="1" ht="46.5" customHeight="1">
      <c r="A2" s="289" t="s">
        <v>845</v>
      </c>
      <c r="B2" s="290" t="s">
        <v>0</v>
      </c>
      <c r="C2" s="290" t="s">
        <v>846</v>
      </c>
      <c r="D2" s="289" t="s">
        <v>847</v>
      </c>
      <c r="E2" s="291" t="s">
        <v>848</v>
      </c>
      <c r="F2" s="292" t="s">
        <v>849</v>
      </c>
      <c r="G2" s="292" t="s">
        <v>850</v>
      </c>
      <c r="H2" s="290" t="s">
        <v>851</v>
      </c>
      <c r="I2" s="290" t="s">
        <v>852</v>
      </c>
      <c r="J2" s="293" t="s">
        <v>853</v>
      </c>
      <c r="K2" s="294" t="s">
        <v>854</v>
      </c>
    </row>
    <row r="3" spans="1:14" ht="30.95" customHeight="1">
      <c r="A3" s="289" t="s">
        <v>855</v>
      </c>
      <c r="B3" s="296">
        <v>1</v>
      </c>
      <c r="C3" s="298" t="s">
        <v>856</v>
      </c>
      <c r="D3" s="296">
        <v>1999</v>
      </c>
      <c r="E3" s="298" t="s">
        <v>857</v>
      </c>
      <c r="F3" s="298" t="s">
        <v>858</v>
      </c>
      <c r="G3" s="298" t="s">
        <v>859</v>
      </c>
      <c r="H3" s="291" t="s">
        <v>860</v>
      </c>
      <c r="I3" s="299">
        <v>1311639</v>
      </c>
      <c r="J3" s="300">
        <v>1307023</v>
      </c>
      <c r="K3" s="297">
        <v>326921</v>
      </c>
      <c r="N3" s="295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06" t="s">
        <v>135</v>
      </c>
      <c r="B1" s="306"/>
      <c r="C1" s="306"/>
    </row>
    <row r="2" spans="1:3" ht="24.95" customHeight="1">
      <c r="A2" s="22" t="s">
        <v>4</v>
      </c>
      <c r="B2" s="22" t="s">
        <v>136</v>
      </c>
      <c r="C2" s="22" t="s">
        <v>137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07" t="s">
        <v>138</v>
      </c>
      <c r="B1" s="307"/>
      <c r="C1" s="307"/>
    </row>
    <row r="2" spans="1:3" ht="24.95" customHeight="1">
      <c r="A2" s="23" t="s">
        <v>13</v>
      </c>
      <c r="B2" s="23" t="s">
        <v>139</v>
      </c>
      <c r="C2" s="24" t="s">
        <v>140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08" t="s">
        <v>144</v>
      </c>
      <c r="B1" s="309"/>
      <c r="C1" s="309"/>
      <c r="D1" s="309"/>
      <c r="E1" s="309"/>
      <c r="F1" s="309"/>
      <c r="G1" s="309"/>
    </row>
    <row r="2" spans="1:7" ht="14.25" thickBot="1">
      <c r="A2" s="16" t="s">
        <v>141</v>
      </c>
      <c r="B2" s="16" t="s">
        <v>0</v>
      </c>
      <c r="C2" s="16" t="s">
        <v>145</v>
      </c>
      <c r="D2" s="21" t="s">
        <v>25</v>
      </c>
      <c r="E2" s="16" t="s">
        <v>142</v>
      </c>
      <c r="F2" s="16" t="s">
        <v>143</v>
      </c>
      <c r="G2" s="16" t="s">
        <v>146</v>
      </c>
    </row>
    <row r="3" spans="1:7" s="20" customFormat="1" ht="12.75" customHeight="1" thickBot="1">
      <c r="A3" s="18" t="s">
        <v>130</v>
      </c>
      <c r="B3" s="18" t="s">
        <v>147</v>
      </c>
      <c r="C3" s="25" t="s">
        <v>148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130</v>
      </c>
      <c r="B4" s="18" t="s">
        <v>149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130</v>
      </c>
      <c r="B5" s="18" t="s">
        <v>149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130</v>
      </c>
      <c r="B6" s="18" t="s">
        <v>149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130</v>
      </c>
      <c r="B7" s="18" t="s">
        <v>150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151</v>
      </c>
      <c r="B9" s="18" t="s">
        <v>152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151</v>
      </c>
      <c r="B10" s="18" t="s">
        <v>153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151</v>
      </c>
      <c r="B11" s="18" t="s">
        <v>153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151</v>
      </c>
      <c r="B12" s="18" t="s">
        <v>149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151</v>
      </c>
      <c r="B13" s="18" t="s">
        <v>149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151</v>
      </c>
      <c r="B14" s="18" t="s">
        <v>149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151</v>
      </c>
      <c r="B15" s="18" t="s">
        <v>150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154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131</v>
      </c>
      <c r="B17" s="18" t="s">
        <v>152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131</v>
      </c>
      <c r="B18" s="18" t="s">
        <v>152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131</v>
      </c>
      <c r="B19" s="18" t="s">
        <v>152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131</v>
      </c>
      <c r="B20" s="18" t="s">
        <v>152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131</v>
      </c>
      <c r="B21" s="18" t="s">
        <v>152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131</v>
      </c>
      <c r="B22" s="18" t="s">
        <v>153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131</v>
      </c>
      <c r="B23" s="18" t="s">
        <v>153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131</v>
      </c>
      <c r="B24" s="18" t="s">
        <v>153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131</v>
      </c>
      <c r="B25" s="18" t="s">
        <v>153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131</v>
      </c>
      <c r="B26" s="18" t="s">
        <v>153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131</v>
      </c>
      <c r="B27" s="18" t="s">
        <v>149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131</v>
      </c>
      <c r="B28" s="18" t="s">
        <v>149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131</v>
      </c>
      <c r="B29" s="18" t="s">
        <v>149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131</v>
      </c>
      <c r="B30" s="18" t="s">
        <v>149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131</v>
      </c>
      <c r="B31" s="18" t="s">
        <v>149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131</v>
      </c>
      <c r="B32" s="18" t="s">
        <v>149</v>
      </c>
      <c r="C32" s="18" t="s">
        <v>155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131</v>
      </c>
      <c r="B33" s="18" t="s">
        <v>150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156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132</v>
      </c>
      <c r="B35" s="18" t="s">
        <v>152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132</v>
      </c>
      <c r="B36" s="18" t="s">
        <v>152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132</v>
      </c>
      <c r="B37" s="18" t="s">
        <v>152</v>
      </c>
      <c r="C37" s="18" t="s">
        <v>157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132</v>
      </c>
      <c r="B38" s="18" t="s">
        <v>153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132</v>
      </c>
      <c r="B39" s="18" t="s">
        <v>153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132</v>
      </c>
      <c r="B40" s="18" t="s">
        <v>153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132</v>
      </c>
      <c r="B41" s="18" t="s">
        <v>153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132</v>
      </c>
      <c r="B42" s="18" t="s">
        <v>153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132</v>
      </c>
      <c r="B43" s="18" t="s">
        <v>147</v>
      </c>
      <c r="C43" s="18" t="s">
        <v>158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132</v>
      </c>
      <c r="B44" s="18" t="s">
        <v>149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132</v>
      </c>
      <c r="B45" s="18" t="s">
        <v>149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132</v>
      </c>
      <c r="B46" s="18" t="s">
        <v>149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132</v>
      </c>
      <c r="B47" s="18" t="s">
        <v>149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132</v>
      </c>
      <c r="B48" s="18" t="s">
        <v>149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132</v>
      </c>
      <c r="B49" s="18" t="s">
        <v>149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132</v>
      </c>
      <c r="B50" s="18" t="s">
        <v>149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132</v>
      </c>
      <c r="B51" s="18" t="s">
        <v>150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159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134</v>
      </c>
      <c r="B53" s="18" t="s">
        <v>152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134</v>
      </c>
      <c r="B54" s="18" t="s">
        <v>152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134</v>
      </c>
      <c r="B55" s="18" t="s">
        <v>152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134</v>
      </c>
      <c r="B56" s="18" t="s">
        <v>152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134</v>
      </c>
      <c r="B57" s="18" t="s">
        <v>153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134</v>
      </c>
      <c r="B58" s="18" t="s">
        <v>153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134</v>
      </c>
      <c r="B59" s="18" t="s">
        <v>153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134</v>
      </c>
      <c r="B60" s="18" t="s">
        <v>147</v>
      </c>
      <c r="C60" s="18" t="s">
        <v>160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134</v>
      </c>
      <c r="B61" s="18" t="s">
        <v>153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134</v>
      </c>
      <c r="B62" s="18" t="s">
        <v>149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134</v>
      </c>
      <c r="B63" s="18" t="s">
        <v>149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134</v>
      </c>
      <c r="B64" s="18" t="s">
        <v>149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134</v>
      </c>
      <c r="B65" s="18" t="s">
        <v>149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134</v>
      </c>
      <c r="B66" s="18" t="s">
        <v>149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134</v>
      </c>
      <c r="B67" s="18" t="s">
        <v>149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134</v>
      </c>
      <c r="B68" s="18" t="s">
        <v>149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134</v>
      </c>
      <c r="B69" s="18" t="s">
        <v>149</v>
      </c>
      <c r="C69" s="18" t="s">
        <v>161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134</v>
      </c>
      <c r="B70" s="18" t="s">
        <v>150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162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133</v>
      </c>
      <c r="B72" s="18" t="s">
        <v>152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133</v>
      </c>
      <c r="B73" s="18" t="s">
        <v>147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133</v>
      </c>
      <c r="B74" s="18" t="s">
        <v>153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133</v>
      </c>
      <c r="B75" s="18" t="s">
        <v>153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133</v>
      </c>
      <c r="B76" s="18" t="s">
        <v>149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133</v>
      </c>
      <c r="B77" s="18" t="s">
        <v>149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133</v>
      </c>
      <c r="B78" s="18" t="s">
        <v>149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133</v>
      </c>
      <c r="B79" s="18" t="s">
        <v>149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133</v>
      </c>
      <c r="B80" s="18" t="s">
        <v>149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133</v>
      </c>
      <c r="B81" s="18" t="s">
        <v>149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133</v>
      </c>
      <c r="B82" s="18" t="s">
        <v>149</v>
      </c>
      <c r="C82" s="18" t="s">
        <v>163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133</v>
      </c>
      <c r="B83" s="18" t="s">
        <v>150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164</v>
      </c>
      <c r="B85" s="18" t="s">
        <v>147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164</v>
      </c>
      <c r="B86" s="18" t="s">
        <v>147</v>
      </c>
      <c r="C86" s="18" t="s">
        <v>165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164</v>
      </c>
      <c r="B87" s="18" t="s">
        <v>147</v>
      </c>
      <c r="C87" s="18" t="s">
        <v>166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164</v>
      </c>
      <c r="B88" s="18" t="s">
        <v>149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164</v>
      </c>
      <c r="B89" s="18" t="s">
        <v>149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164</v>
      </c>
      <c r="B90" s="18" t="s">
        <v>149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164</v>
      </c>
      <c r="B91" s="18" t="s">
        <v>149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164</v>
      </c>
      <c r="B92" s="18" t="s">
        <v>150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167</v>
      </c>
      <c r="B94" s="18" t="s">
        <v>152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167</v>
      </c>
      <c r="B95" s="18" t="s">
        <v>152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167</v>
      </c>
      <c r="B96" s="18" t="s">
        <v>152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167</v>
      </c>
      <c r="B97" s="18" t="s">
        <v>147</v>
      </c>
      <c r="C97" s="18" t="s">
        <v>168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167</v>
      </c>
      <c r="B98" s="18" t="s">
        <v>153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167</v>
      </c>
      <c r="B99" s="18" t="s">
        <v>153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167</v>
      </c>
      <c r="B100" s="18" t="s">
        <v>153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167</v>
      </c>
      <c r="B101" s="18" t="s">
        <v>153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167</v>
      </c>
      <c r="B102" s="18" t="s">
        <v>149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167</v>
      </c>
      <c r="B103" s="18" t="s">
        <v>149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167</v>
      </c>
      <c r="B104" s="18" t="s">
        <v>149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167</v>
      </c>
      <c r="B105" s="18" t="s">
        <v>149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167</v>
      </c>
      <c r="B106" s="18" t="s">
        <v>149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167</v>
      </c>
      <c r="B107" s="18" t="s">
        <v>150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169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152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152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147</v>
      </c>
      <c r="C111" s="18" t="s">
        <v>170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153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153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149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149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149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149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150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12" t="s">
        <v>495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</row>
    <row r="2" spans="1:30" s="65" customFormat="1" ht="39.950000000000003" customHeight="1">
      <c r="A2" s="310" t="s">
        <v>496</v>
      </c>
      <c r="B2" s="311"/>
      <c r="C2" s="67" t="s">
        <v>497</v>
      </c>
      <c r="D2" s="68" t="s">
        <v>498</v>
      </c>
      <c r="E2" s="68" t="s">
        <v>499</v>
      </c>
      <c r="F2" s="69" t="s">
        <v>482</v>
      </c>
      <c r="G2" s="70" t="s">
        <v>483</v>
      </c>
      <c r="H2" s="71" t="s">
        <v>484</v>
      </c>
      <c r="I2" s="71" t="s">
        <v>500</v>
      </c>
      <c r="J2" s="71" t="s">
        <v>485</v>
      </c>
      <c r="K2" s="71" t="s">
        <v>501</v>
      </c>
      <c r="L2" s="72" t="s">
        <v>502</v>
      </c>
      <c r="M2" s="73" t="s">
        <v>503</v>
      </c>
      <c r="N2" s="68" t="s">
        <v>504</v>
      </c>
      <c r="O2" s="68" t="s">
        <v>505</v>
      </c>
      <c r="P2" s="74" t="s">
        <v>506</v>
      </c>
      <c r="Q2" s="68" t="s">
        <v>507</v>
      </c>
      <c r="R2" s="68" t="s">
        <v>499</v>
      </c>
      <c r="S2" s="69" t="s">
        <v>482</v>
      </c>
      <c r="T2" s="70" t="s">
        <v>483</v>
      </c>
      <c r="U2" s="71" t="s">
        <v>484</v>
      </c>
      <c r="V2" s="71" t="s">
        <v>508</v>
      </c>
      <c r="W2" s="71" t="s">
        <v>485</v>
      </c>
      <c r="X2" s="71" t="s">
        <v>501</v>
      </c>
      <c r="Y2" s="71" t="s">
        <v>509</v>
      </c>
      <c r="Z2" s="71" t="s">
        <v>510</v>
      </c>
      <c r="AA2" s="71" t="s">
        <v>511</v>
      </c>
      <c r="AB2" s="71" t="s">
        <v>485</v>
      </c>
      <c r="AC2" s="75" t="s">
        <v>512</v>
      </c>
      <c r="AD2" s="75" t="s">
        <v>513</v>
      </c>
    </row>
    <row r="3" spans="1:30" ht="26.1" customHeight="1">
      <c r="A3" s="318" t="s">
        <v>514</v>
      </c>
      <c r="B3" s="318"/>
      <c r="C3" s="84" t="s">
        <v>515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15" t="s">
        <v>516</v>
      </c>
      <c r="B4" s="316"/>
      <c r="C4" s="316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17" t="s">
        <v>518</v>
      </c>
      <c r="B5" s="318"/>
      <c r="C5" s="84" t="s">
        <v>515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15" t="s">
        <v>517</v>
      </c>
      <c r="B6" s="316"/>
      <c r="C6" s="316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14"/>
      <c r="B7" s="314"/>
      <c r="C7" s="314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304" t="s">
        <v>436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0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177</v>
      </c>
      <c r="F2" s="32" t="s">
        <v>437</v>
      </c>
      <c r="G2" s="32" t="s">
        <v>27</v>
      </c>
      <c r="H2" s="32" t="s">
        <v>438</v>
      </c>
      <c r="I2" s="32" t="s">
        <v>428</v>
      </c>
      <c r="J2" s="32" t="s">
        <v>25</v>
      </c>
    </row>
    <row r="3" spans="1:10">
      <c r="A3" s="33" t="s">
        <v>182</v>
      </c>
      <c r="B3" s="34" t="s">
        <v>183</v>
      </c>
      <c r="C3" s="34"/>
      <c r="D3" s="35" t="s">
        <v>184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186</v>
      </c>
      <c r="B5" s="34" t="s">
        <v>187</v>
      </c>
      <c r="C5" s="34"/>
      <c r="D5" s="35" t="s">
        <v>184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188</v>
      </c>
      <c r="B6" s="34" t="s">
        <v>189</v>
      </c>
      <c r="C6" s="34" t="s">
        <v>190</v>
      </c>
      <c r="D6" s="35" t="s">
        <v>191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192</v>
      </c>
      <c r="B7" s="34" t="s">
        <v>193</v>
      </c>
      <c r="C7" s="34" t="s">
        <v>190</v>
      </c>
      <c r="D7" s="35" t="s">
        <v>191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194</v>
      </c>
      <c r="B8" s="34" t="s">
        <v>195</v>
      </c>
      <c r="C8" s="34"/>
      <c r="D8" s="35" t="s">
        <v>184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196</v>
      </c>
      <c r="B9" s="34" t="s">
        <v>197</v>
      </c>
      <c r="C9" s="34" t="s">
        <v>190</v>
      </c>
      <c r="D9" s="35" t="s">
        <v>191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198</v>
      </c>
      <c r="B10" s="34" t="s">
        <v>199</v>
      </c>
      <c r="C10" s="34"/>
      <c r="D10" s="35" t="s">
        <v>184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204</v>
      </c>
      <c r="B13" s="34" t="s">
        <v>205</v>
      </c>
      <c r="C13" s="34"/>
      <c r="D13" s="35" t="s">
        <v>206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207</v>
      </c>
      <c r="B14" s="38" t="s">
        <v>439</v>
      </c>
      <c r="C14" s="38" t="s">
        <v>190</v>
      </c>
      <c r="D14" s="39" t="s">
        <v>209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210</v>
      </c>
      <c r="B15" s="38" t="s">
        <v>440</v>
      </c>
      <c r="C15" s="38" t="s">
        <v>190</v>
      </c>
      <c r="D15" s="39" t="s">
        <v>209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212</v>
      </c>
      <c r="B16" s="38" t="s">
        <v>441</v>
      </c>
      <c r="C16" s="38" t="s">
        <v>190</v>
      </c>
      <c r="D16" s="39" t="s">
        <v>209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214</v>
      </c>
      <c r="B17" s="34" t="s">
        <v>215</v>
      </c>
      <c r="C17" s="34"/>
      <c r="D17" s="35" t="s">
        <v>184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219</v>
      </c>
      <c r="B19" s="41" t="s">
        <v>220</v>
      </c>
      <c r="C19" s="41" t="s">
        <v>190</v>
      </c>
      <c r="D19" s="42" t="s">
        <v>221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222</v>
      </c>
      <c r="B20" s="34" t="s">
        <v>223</v>
      </c>
      <c r="C20" s="34"/>
      <c r="D20" s="42" t="s">
        <v>184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224</v>
      </c>
      <c r="B21" s="34" t="s">
        <v>442</v>
      </c>
      <c r="C21" s="34" t="s">
        <v>226</v>
      </c>
      <c r="D21" s="42" t="s">
        <v>184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227</v>
      </c>
      <c r="B22" s="34" t="s">
        <v>228</v>
      </c>
      <c r="C22" s="34"/>
      <c r="D22" s="42" t="s">
        <v>209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234</v>
      </c>
      <c r="B25" s="34" t="s">
        <v>235</v>
      </c>
      <c r="C25" s="34"/>
      <c r="D25" s="35" t="s">
        <v>184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236</v>
      </c>
      <c r="B26" s="38" t="s">
        <v>443</v>
      </c>
      <c r="C26" s="38" t="s">
        <v>238</v>
      </c>
      <c r="D26" s="39" t="s">
        <v>209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239</v>
      </c>
      <c r="B27" s="34" t="s">
        <v>240</v>
      </c>
      <c r="C27" s="34"/>
      <c r="D27" s="35" t="s">
        <v>184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281</v>
      </c>
      <c r="B45" s="34" t="s">
        <v>282</v>
      </c>
      <c r="C45" s="34"/>
      <c r="D45" s="35" t="s">
        <v>184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285</v>
      </c>
      <c r="B47" s="34" t="s">
        <v>286</v>
      </c>
      <c r="C47" s="34"/>
      <c r="D47" s="35" t="s">
        <v>184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303</v>
      </c>
      <c r="B54" s="34" t="s">
        <v>304</v>
      </c>
      <c r="C54" s="34" t="s">
        <v>190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307</v>
      </c>
      <c r="B56" s="34" t="s">
        <v>308</v>
      </c>
      <c r="C56" s="34" t="s">
        <v>190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309</v>
      </c>
      <c r="B57" s="34" t="s">
        <v>310</v>
      </c>
      <c r="C57" s="34" t="s">
        <v>190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311</v>
      </c>
      <c r="B58" s="34" t="s">
        <v>312</v>
      </c>
      <c r="C58" s="34" t="s">
        <v>190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313</v>
      </c>
      <c r="B59" s="34" t="s">
        <v>314</v>
      </c>
      <c r="C59" s="34" t="s">
        <v>190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315</v>
      </c>
      <c r="B60" s="34" t="s">
        <v>316</v>
      </c>
      <c r="C60" s="34" t="s">
        <v>190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317</v>
      </c>
      <c r="B61" s="34" t="s">
        <v>318</v>
      </c>
      <c r="C61" s="34" t="s">
        <v>190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321</v>
      </c>
      <c r="B63" s="34" t="s">
        <v>444</v>
      </c>
      <c r="C63" s="34" t="s">
        <v>190</v>
      </c>
      <c r="D63" s="47" t="s">
        <v>445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327</v>
      </c>
      <c r="B65" s="34" t="s">
        <v>328</v>
      </c>
      <c r="C65" s="34" t="s">
        <v>190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329</v>
      </c>
      <c r="B66" s="34" t="s">
        <v>330</v>
      </c>
      <c r="C66" s="34" t="s">
        <v>190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331</v>
      </c>
      <c r="B67" s="34" t="s">
        <v>332</v>
      </c>
      <c r="C67" s="34" t="s">
        <v>190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333</v>
      </c>
      <c r="B68" s="34" t="s">
        <v>334</v>
      </c>
      <c r="C68" s="34" t="s">
        <v>190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335</v>
      </c>
      <c r="B69" s="34" t="s">
        <v>336</v>
      </c>
      <c r="C69" s="34" t="s">
        <v>190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337</v>
      </c>
      <c r="B70" s="34" t="s">
        <v>338</v>
      </c>
      <c r="C70" s="34" t="s">
        <v>190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339</v>
      </c>
      <c r="B71" s="34" t="s">
        <v>340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344</v>
      </c>
      <c r="B73" s="34" t="s">
        <v>345</v>
      </c>
      <c r="C73" s="34"/>
      <c r="D73" s="35" t="s">
        <v>184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349</v>
      </c>
      <c r="B75" s="34" t="s">
        <v>350</v>
      </c>
      <c r="C75" s="34"/>
      <c r="D75" s="35" t="s">
        <v>184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358</v>
      </c>
      <c r="B79" s="34" t="s">
        <v>359</v>
      </c>
      <c r="C79" s="34"/>
      <c r="D79" s="35" t="s">
        <v>184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363</v>
      </c>
      <c r="B81" s="34" t="s">
        <v>364</v>
      </c>
      <c r="C81" s="34"/>
      <c r="D81" s="35" t="s">
        <v>184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372</v>
      </c>
      <c r="B85" s="34" t="s">
        <v>373</v>
      </c>
      <c r="C85" s="34"/>
      <c r="D85" s="35" t="s">
        <v>184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381</v>
      </c>
      <c r="B89" s="34" t="s">
        <v>382</v>
      </c>
      <c r="C89" s="34"/>
      <c r="D89" s="35" t="s">
        <v>184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393</v>
      </c>
      <c r="B94" s="50" t="s">
        <v>394</v>
      </c>
      <c r="C94" s="34" t="s">
        <v>190</v>
      </c>
      <c r="D94" s="51" t="s">
        <v>533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398</v>
      </c>
      <c r="B96" s="34" t="s">
        <v>399</v>
      </c>
      <c r="C96" s="34"/>
      <c r="D96" s="35" t="s">
        <v>446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401</v>
      </c>
      <c r="B97" s="56" t="s">
        <v>402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403</v>
      </c>
      <c r="B98" s="56" t="s">
        <v>404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405</v>
      </c>
      <c r="B99" s="56" t="s">
        <v>406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409</v>
      </c>
      <c r="B101" s="34" t="s">
        <v>410</v>
      </c>
      <c r="C101" s="34"/>
      <c r="D101" s="35" t="s">
        <v>447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412</v>
      </c>
      <c r="B102" s="56" t="s">
        <v>402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414</v>
      </c>
      <c r="B104" s="56" t="s">
        <v>406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418</v>
      </c>
      <c r="B107" s="34" t="s">
        <v>419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420</v>
      </c>
      <c r="B108" s="56" t="s">
        <v>421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422</v>
      </c>
      <c r="B109" s="56" t="s">
        <v>423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304" t="s">
        <v>178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</row>
    <row r="2" spans="1:12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430</v>
      </c>
      <c r="F2" s="32" t="s">
        <v>431</v>
      </c>
      <c r="G2" s="32" t="s">
        <v>432</v>
      </c>
      <c r="H2" s="32" t="s">
        <v>176</v>
      </c>
      <c r="I2" s="32" t="s">
        <v>433</v>
      </c>
      <c r="J2" s="32" t="s">
        <v>434</v>
      </c>
      <c r="K2" s="32" t="s">
        <v>435</v>
      </c>
      <c r="L2" s="32" t="s">
        <v>25</v>
      </c>
    </row>
    <row r="3" spans="1:12">
      <c r="A3" s="33" t="s">
        <v>182</v>
      </c>
      <c r="B3" s="34" t="s">
        <v>183</v>
      </c>
      <c r="C3" s="34"/>
      <c r="D3" s="35" t="s">
        <v>184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185</v>
      </c>
      <c r="B4" s="34" t="s">
        <v>128</v>
      </c>
      <c r="C4" s="34"/>
      <c r="D4" s="35" t="s">
        <v>184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186</v>
      </c>
      <c r="B5" s="34" t="s">
        <v>187</v>
      </c>
      <c r="C5" s="34"/>
      <c r="D5" s="35" t="s">
        <v>184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194</v>
      </c>
      <c r="B8" s="34" t="s">
        <v>195</v>
      </c>
      <c r="C8" s="34"/>
      <c r="D8" s="35" t="s">
        <v>184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196</v>
      </c>
      <c r="B9" s="34" t="s">
        <v>197</v>
      </c>
      <c r="C9" s="34" t="s">
        <v>190</v>
      </c>
      <c r="D9" s="35" t="s">
        <v>191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198</v>
      </c>
      <c r="B10" s="34" t="s">
        <v>199</v>
      </c>
      <c r="C10" s="34"/>
      <c r="D10" s="35" t="s">
        <v>184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204</v>
      </c>
      <c r="B13" s="34" t="s">
        <v>205</v>
      </c>
      <c r="C13" s="34"/>
      <c r="D13" s="35" t="s">
        <v>206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214</v>
      </c>
      <c r="B17" s="34" t="s">
        <v>215</v>
      </c>
      <c r="C17" s="34"/>
      <c r="D17" s="35" t="s">
        <v>184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222</v>
      </c>
      <c r="B20" s="34" t="s">
        <v>223</v>
      </c>
      <c r="C20" s="34"/>
      <c r="D20" s="42" t="s">
        <v>184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227</v>
      </c>
      <c r="B22" s="34" t="s">
        <v>228</v>
      </c>
      <c r="C22" s="34"/>
      <c r="D22" s="42" t="s">
        <v>209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234</v>
      </c>
      <c r="B25" s="34" t="s">
        <v>235</v>
      </c>
      <c r="C25" s="34"/>
      <c r="D25" s="35" t="s">
        <v>184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239</v>
      </c>
      <c r="B27" s="34" t="s">
        <v>240</v>
      </c>
      <c r="C27" s="34"/>
      <c r="D27" s="35" t="s">
        <v>184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281</v>
      </c>
      <c r="B45" s="34" t="s">
        <v>282</v>
      </c>
      <c r="C45" s="34"/>
      <c r="D45" s="35" t="s">
        <v>184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285</v>
      </c>
      <c r="B47" s="34" t="s">
        <v>286</v>
      </c>
      <c r="C47" s="34"/>
      <c r="D47" s="35" t="s">
        <v>184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300</v>
      </c>
      <c r="B53" s="34" t="s">
        <v>301</v>
      </c>
      <c r="C53" s="34"/>
      <c r="D53" s="35" t="s">
        <v>302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303</v>
      </c>
      <c r="B54" s="34" t="s">
        <v>304</v>
      </c>
      <c r="C54" s="34" t="s">
        <v>190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305</v>
      </c>
      <c r="B55" s="34" t="s">
        <v>306</v>
      </c>
      <c r="C55" s="34" t="s">
        <v>190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307</v>
      </c>
      <c r="B56" s="34" t="s">
        <v>308</v>
      </c>
      <c r="C56" s="34" t="s">
        <v>190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309</v>
      </c>
      <c r="B57" s="34" t="s">
        <v>310</v>
      </c>
      <c r="C57" s="34" t="s">
        <v>190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311</v>
      </c>
      <c r="B58" s="34" t="s">
        <v>312</v>
      </c>
      <c r="C58" s="34" t="s">
        <v>190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313</v>
      </c>
      <c r="B59" s="34" t="s">
        <v>314</v>
      </c>
      <c r="C59" s="34" t="s">
        <v>190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315</v>
      </c>
      <c r="B60" s="34" t="s">
        <v>316</v>
      </c>
      <c r="C60" s="34" t="s">
        <v>190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317</v>
      </c>
      <c r="B61" s="34" t="s">
        <v>318</v>
      </c>
      <c r="C61" s="34" t="s">
        <v>190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325</v>
      </c>
      <c r="B64" s="34" t="s">
        <v>326</v>
      </c>
      <c r="C64" s="34" t="s">
        <v>190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327</v>
      </c>
      <c r="B65" s="34" t="s">
        <v>328</v>
      </c>
      <c r="C65" s="34" t="s">
        <v>190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329</v>
      </c>
      <c r="B66" s="34" t="s">
        <v>330</v>
      </c>
      <c r="C66" s="34" t="s">
        <v>190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333</v>
      </c>
      <c r="B68" s="34" t="s">
        <v>334</v>
      </c>
      <c r="C68" s="34" t="s">
        <v>190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335</v>
      </c>
      <c r="B69" s="34" t="s">
        <v>336</v>
      </c>
      <c r="C69" s="34" t="s">
        <v>190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337</v>
      </c>
      <c r="B70" s="34" t="s">
        <v>338</v>
      </c>
      <c r="C70" s="34" t="s">
        <v>190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339</v>
      </c>
      <c r="B71" s="34" t="s">
        <v>340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344</v>
      </c>
      <c r="B73" s="34" t="s">
        <v>345</v>
      </c>
      <c r="C73" s="34"/>
      <c r="D73" s="35" t="s">
        <v>184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349</v>
      </c>
      <c r="B75" s="34" t="s">
        <v>350</v>
      </c>
      <c r="C75" s="34"/>
      <c r="D75" s="35" t="s">
        <v>184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358</v>
      </c>
      <c r="B79" s="34" t="s">
        <v>359</v>
      </c>
      <c r="C79" s="34"/>
      <c r="D79" s="35" t="s">
        <v>184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363</v>
      </c>
      <c r="B81" s="34" t="s">
        <v>364</v>
      </c>
      <c r="C81" s="34"/>
      <c r="D81" s="35" t="s">
        <v>184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372</v>
      </c>
      <c r="B85" s="34" t="s">
        <v>373</v>
      </c>
      <c r="C85" s="34"/>
      <c r="D85" s="35" t="s">
        <v>184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381</v>
      </c>
      <c r="B89" s="34" t="s">
        <v>382</v>
      </c>
      <c r="C89" s="34"/>
      <c r="D89" s="35" t="s">
        <v>184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393</v>
      </c>
      <c r="B94" s="50" t="s">
        <v>394</v>
      </c>
      <c r="C94" s="34" t="s">
        <v>190</v>
      </c>
      <c r="D94" s="51" t="s">
        <v>522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398</v>
      </c>
      <c r="B96" s="34" t="s">
        <v>399</v>
      </c>
      <c r="C96" s="34"/>
      <c r="D96" s="35" t="s">
        <v>523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401</v>
      </c>
      <c r="B97" s="56" t="s">
        <v>402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403</v>
      </c>
      <c r="B98" s="56" t="s">
        <v>404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405</v>
      </c>
      <c r="B99" s="56" t="s">
        <v>406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409</v>
      </c>
      <c r="B101" s="34" t="s">
        <v>410</v>
      </c>
      <c r="C101" s="34"/>
      <c r="D101" s="35" t="s">
        <v>524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412</v>
      </c>
      <c r="B102" s="56" t="s">
        <v>402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413</v>
      </c>
      <c r="B103" s="56" t="s">
        <v>404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418</v>
      </c>
      <c r="B107" s="34" t="s">
        <v>419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420</v>
      </c>
      <c r="B108" s="56" t="s">
        <v>421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422</v>
      </c>
      <c r="B109" s="56" t="s">
        <v>423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04" t="s">
        <v>178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40</v>
      </c>
      <c r="F2" s="32" t="s">
        <v>424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425</v>
      </c>
      <c r="M2" s="32" t="s">
        <v>43</v>
      </c>
      <c r="N2" s="32" t="s">
        <v>47</v>
      </c>
      <c r="O2" s="32" t="s">
        <v>426</v>
      </c>
      <c r="P2" s="32" t="s">
        <v>50</v>
      </c>
      <c r="Q2" s="32" t="s">
        <v>51</v>
      </c>
      <c r="R2" s="32" t="s">
        <v>177</v>
      </c>
      <c r="S2" s="32" t="s">
        <v>427</v>
      </c>
      <c r="T2" s="32" t="s">
        <v>428</v>
      </c>
      <c r="U2" s="32" t="s">
        <v>429</v>
      </c>
      <c r="V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214</v>
      </c>
      <c r="B17" s="34" t="s">
        <v>215</v>
      </c>
      <c r="C17" s="34"/>
      <c r="D17" s="35" t="s">
        <v>184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222</v>
      </c>
      <c r="B20" s="34" t="s">
        <v>223</v>
      </c>
      <c r="C20" s="34"/>
      <c r="D20" s="42" t="s">
        <v>184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227</v>
      </c>
      <c r="B22" s="34" t="s">
        <v>228</v>
      </c>
      <c r="C22" s="34"/>
      <c r="D22" s="42" t="s">
        <v>209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234</v>
      </c>
      <c r="B25" s="34" t="s">
        <v>235</v>
      </c>
      <c r="C25" s="34"/>
      <c r="D25" s="35" t="s">
        <v>184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239</v>
      </c>
      <c r="B27" s="34" t="s">
        <v>240</v>
      </c>
      <c r="C27" s="34"/>
      <c r="D27" s="35" t="s">
        <v>184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281</v>
      </c>
      <c r="B45" s="34" t="s">
        <v>282</v>
      </c>
      <c r="C45" s="34"/>
      <c r="D45" s="35" t="s">
        <v>184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285</v>
      </c>
      <c r="B47" s="34" t="s">
        <v>286</v>
      </c>
      <c r="C47" s="34"/>
      <c r="D47" s="35" t="s">
        <v>184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305</v>
      </c>
      <c r="B55" s="34" t="s">
        <v>306</v>
      </c>
      <c r="C55" s="34" t="s">
        <v>190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307</v>
      </c>
      <c r="B56" s="34" t="s">
        <v>308</v>
      </c>
      <c r="C56" s="34" t="s">
        <v>190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327</v>
      </c>
      <c r="B65" s="34" t="s">
        <v>328</v>
      </c>
      <c r="C65" s="34" t="s">
        <v>190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329</v>
      </c>
      <c r="B66" s="34" t="s">
        <v>330</v>
      </c>
      <c r="C66" s="34" t="s">
        <v>190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333</v>
      </c>
      <c r="B68" s="34" t="s">
        <v>334</v>
      </c>
      <c r="C68" s="34" t="s">
        <v>190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335</v>
      </c>
      <c r="B69" s="34" t="s">
        <v>336</v>
      </c>
      <c r="C69" s="34" t="s">
        <v>190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337</v>
      </c>
      <c r="B70" s="34" t="s">
        <v>338</v>
      </c>
      <c r="C70" s="34" t="s">
        <v>190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339</v>
      </c>
      <c r="B71" s="34" t="s">
        <v>340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344</v>
      </c>
      <c r="B73" s="34" t="s">
        <v>345</v>
      </c>
      <c r="C73" s="34"/>
      <c r="D73" s="35" t="s">
        <v>184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349</v>
      </c>
      <c r="B75" s="34" t="s">
        <v>350</v>
      </c>
      <c r="C75" s="34"/>
      <c r="D75" s="35" t="s">
        <v>184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358</v>
      </c>
      <c r="B79" s="34" t="s">
        <v>359</v>
      </c>
      <c r="C79" s="34"/>
      <c r="D79" s="35" t="s">
        <v>184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363</v>
      </c>
      <c r="B81" s="34" t="s">
        <v>364</v>
      </c>
      <c r="C81" s="34"/>
      <c r="D81" s="35" t="s">
        <v>184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372</v>
      </c>
      <c r="B85" s="34" t="s">
        <v>373</v>
      </c>
      <c r="C85" s="34"/>
      <c r="D85" s="35" t="s">
        <v>184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381</v>
      </c>
      <c r="B89" s="34" t="s">
        <v>382</v>
      </c>
      <c r="C89" s="34"/>
      <c r="D89" s="35" t="s">
        <v>184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401</v>
      </c>
      <c r="B97" s="56" t="s">
        <v>402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412</v>
      </c>
      <c r="B102" s="56" t="s">
        <v>402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418</v>
      </c>
      <c r="B107" s="34" t="s">
        <v>419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420</v>
      </c>
      <c r="B108" s="56" t="s">
        <v>421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422</v>
      </c>
      <c r="B109" s="56" t="s">
        <v>423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304" t="s">
        <v>178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93" t="s">
        <v>486</v>
      </c>
      <c r="F2" s="93" t="s">
        <v>487</v>
      </c>
      <c r="G2" s="93" t="s">
        <v>488</v>
      </c>
      <c r="H2" s="32" t="s">
        <v>489</v>
      </c>
      <c r="I2" s="32" t="s">
        <v>490</v>
      </c>
      <c r="J2" s="93" t="s">
        <v>57</v>
      </c>
      <c r="K2" s="93" t="s">
        <v>491</v>
      </c>
      <c r="L2" s="32" t="s">
        <v>492</v>
      </c>
      <c r="M2" s="93" t="s">
        <v>525</v>
      </c>
      <c r="N2" s="32" t="s">
        <v>493</v>
      </c>
      <c r="O2" s="93" t="s">
        <v>526</v>
      </c>
      <c r="P2" s="32" t="s">
        <v>527</v>
      </c>
      <c r="Q2" s="93" t="s">
        <v>65</v>
      </c>
      <c r="R2" s="32" t="s">
        <v>494</v>
      </c>
      <c r="S2" s="32" t="s">
        <v>67</v>
      </c>
      <c r="T2" s="32" t="s">
        <v>528</v>
      </c>
      <c r="U2" s="32" t="s">
        <v>529</v>
      </c>
      <c r="V2" s="32" t="s">
        <v>25</v>
      </c>
    </row>
    <row r="3" spans="1:23" ht="11.25">
      <c r="A3" s="33" t="s">
        <v>182</v>
      </c>
      <c r="B3" s="34" t="s">
        <v>183</v>
      </c>
      <c r="C3" s="34"/>
      <c r="D3" s="35" t="s">
        <v>184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186</v>
      </c>
      <c r="B5" s="34" t="s">
        <v>187</v>
      </c>
      <c r="C5" s="34"/>
      <c r="D5" s="35" t="s">
        <v>184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188</v>
      </c>
      <c r="B6" s="34" t="s">
        <v>189</v>
      </c>
      <c r="C6" s="34" t="s">
        <v>190</v>
      </c>
      <c r="D6" s="35" t="s">
        <v>191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192</v>
      </c>
      <c r="B7" s="34" t="s">
        <v>193</v>
      </c>
      <c r="C7" s="34" t="s">
        <v>190</v>
      </c>
      <c r="D7" s="35" t="s">
        <v>191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194</v>
      </c>
      <c r="B8" s="34" t="s">
        <v>195</v>
      </c>
      <c r="C8" s="34"/>
      <c r="D8" s="35" t="s">
        <v>184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196</v>
      </c>
      <c r="B9" s="34" t="s">
        <v>197</v>
      </c>
      <c r="C9" s="34" t="s">
        <v>190</v>
      </c>
      <c r="D9" s="35" t="s">
        <v>191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198</v>
      </c>
      <c r="B10" s="34" t="s">
        <v>199</v>
      </c>
      <c r="C10" s="34"/>
      <c r="D10" s="35" t="s">
        <v>184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200</v>
      </c>
      <c r="B11" s="38" t="s">
        <v>201</v>
      </c>
      <c r="C11" s="38" t="s">
        <v>190</v>
      </c>
      <c r="D11" s="39" t="s">
        <v>184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202</v>
      </c>
      <c r="B12" s="38" t="s">
        <v>203</v>
      </c>
      <c r="C12" s="38" t="s">
        <v>190</v>
      </c>
      <c r="D12" s="39" t="s">
        <v>184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204</v>
      </c>
      <c r="B13" s="34" t="s">
        <v>205</v>
      </c>
      <c r="C13" s="34"/>
      <c r="D13" s="35" t="s">
        <v>206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207</v>
      </c>
      <c r="B14" s="102" t="s">
        <v>208</v>
      </c>
      <c r="C14" s="102" t="s">
        <v>190</v>
      </c>
      <c r="D14" s="103" t="s">
        <v>209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210</v>
      </c>
      <c r="B15" s="102" t="s">
        <v>211</v>
      </c>
      <c r="C15" s="102" t="s">
        <v>190</v>
      </c>
      <c r="D15" s="103" t="s">
        <v>209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212</v>
      </c>
      <c r="B16" s="102" t="s">
        <v>213</v>
      </c>
      <c r="C16" s="102" t="s">
        <v>190</v>
      </c>
      <c r="D16" s="103" t="s">
        <v>209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214</v>
      </c>
      <c r="B17" s="34" t="s">
        <v>215</v>
      </c>
      <c r="C17" s="34"/>
      <c r="D17" s="35" t="s">
        <v>184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216</v>
      </c>
      <c r="B18" s="41" t="s">
        <v>217</v>
      </c>
      <c r="C18" s="41" t="s">
        <v>190</v>
      </c>
      <c r="D18" s="42" t="s">
        <v>218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219</v>
      </c>
      <c r="B19" s="41" t="s">
        <v>220</v>
      </c>
      <c r="C19" s="41" t="s">
        <v>190</v>
      </c>
      <c r="D19" s="42" t="s">
        <v>221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222</v>
      </c>
      <c r="B20" s="34" t="s">
        <v>223</v>
      </c>
      <c r="C20" s="34"/>
      <c r="D20" s="42" t="s">
        <v>184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224</v>
      </c>
      <c r="B21" s="34" t="s">
        <v>225</v>
      </c>
      <c r="C21" s="34" t="s">
        <v>226</v>
      </c>
      <c r="D21" s="42" t="s">
        <v>184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227</v>
      </c>
      <c r="B22" s="34" t="s">
        <v>228</v>
      </c>
      <c r="C22" s="34"/>
      <c r="D22" s="42" t="s">
        <v>209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229</v>
      </c>
      <c r="B23" s="34" t="s">
        <v>230</v>
      </c>
      <c r="C23" s="34" t="s">
        <v>231</v>
      </c>
      <c r="D23" s="42" t="s">
        <v>209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232</v>
      </c>
      <c r="B24" s="34" t="s">
        <v>233</v>
      </c>
      <c r="C24" s="34" t="s">
        <v>231</v>
      </c>
      <c r="D24" s="42" t="s">
        <v>209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234</v>
      </c>
      <c r="B25" s="34" t="s">
        <v>235</v>
      </c>
      <c r="C25" s="34"/>
      <c r="D25" s="35" t="s">
        <v>184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236</v>
      </c>
      <c r="B26" s="38" t="s">
        <v>237</v>
      </c>
      <c r="C26" s="38" t="s">
        <v>238</v>
      </c>
      <c r="D26" s="39" t="s">
        <v>209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239</v>
      </c>
      <c r="B27" s="34" t="s">
        <v>240</v>
      </c>
      <c r="C27" s="34"/>
      <c r="D27" s="35" t="s">
        <v>184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244</v>
      </c>
      <c r="B29" s="34" t="s">
        <v>245</v>
      </c>
      <c r="C29" s="41" t="s">
        <v>190</v>
      </c>
      <c r="D29" s="39" t="s">
        <v>246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247</v>
      </c>
      <c r="B30" s="34" t="s">
        <v>248</v>
      </c>
      <c r="C30" s="34" t="s">
        <v>248</v>
      </c>
      <c r="D30" s="39" t="s">
        <v>209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249</v>
      </c>
      <c r="B31" s="34" t="s">
        <v>250</v>
      </c>
      <c r="C31" s="34"/>
      <c r="D31" s="35" t="s">
        <v>184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251</v>
      </c>
      <c r="B32" s="34" t="s">
        <v>252</v>
      </c>
      <c r="C32" s="34"/>
      <c r="D32" s="35" t="s">
        <v>184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253</v>
      </c>
      <c r="B33" s="34" t="s">
        <v>254</v>
      </c>
      <c r="C33" s="34" t="s">
        <v>255</v>
      </c>
      <c r="D33" s="42" t="s">
        <v>256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257</v>
      </c>
      <c r="B34" s="34" t="s">
        <v>258</v>
      </c>
      <c r="C34" s="34" t="s">
        <v>255</v>
      </c>
      <c r="D34" s="42" t="s">
        <v>256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259</v>
      </c>
      <c r="B35" s="34" t="s">
        <v>260</v>
      </c>
      <c r="C35" s="34" t="s">
        <v>255</v>
      </c>
      <c r="D35" s="42" t="s">
        <v>261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262</v>
      </c>
      <c r="B36" s="34" t="s">
        <v>263</v>
      </c>
      <c r="C36" s="34" t="s">
        <v>255</v>
      </c>
      <c r="D36" s="42" t="s">
        <v>256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264</v>
      </c>
      <c r="B37" s="34" t="s">
        <v>265</v>
      </c>
      <c r="C37" s="34" t="s">
        <v>255</v>
      </c>
      <c r="D37" s="42" t="s">
        <v>256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266</v>
      </c>
      <c r="B38" s="34" t="s">
        <v>267</v>
      </c>
      <c r="C38" s="34" t="s">
        <v>255</v>
      </c>
      <c r="D38" s="42" t="s">
        <v>256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268</v>
      </c>
      <c r="B39" s="34" t="s">
        <v>269</v>
      </c>
      <c r="C39" s="34" t="s">
        <v>255</v>
      </c>
      <c r="D39" s="42" t="s">
        <v>256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270</v>
      </c>
      <c r="B40" s="34" t="s">
        <v>271</v>
      </c>
      <c r="C40" s="34"/>
      <c r="D40" s="35" t="s">
        <v>184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272</v>
      </c>
      <c r="B41" s="38" t="s">
        <v>273</v>
      </c>
      <c r="C41" s="38" t="s">
        <v>190</v>
      </c>
      <c r="D41" s="39" t="s">
        <v>274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275</v>
      </c>
      <c r="B42" s="34" t="s">
        <v>276</v>
      </c>
      <c r="C42" s="34"/>
      <c r="D42" s="35" t="s">
        <v>184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277</v>
      </c>
      <c r="B43" s="38" t="s">
        <v>278</v>
      </c>
      <c r="C43" s="38" t="s">
        <v>190</v>
      </c>
      <c r="D43" s="39" t="s">
        <v>261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279</v>
      </c>
      <c r="B44" s="38" t="s">
        <v>280</v>
      </c>
      <c r="C44" s="38" t="s">
        <v>190</v>
      </c>
      <c r="D44" s="39" t="s">
        <v>261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281</v>
      </c>
      <c r="B45" s="34" t="s">
        <v>282</v>
      </c>
      <c r="C45" s="34"/>
      <c r="D45" s="35" t="s">
        <v>184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283</v>
      </c>
      <c r="B46" s="34" t="s">
        <v>284</v>
      </c>
      <c r="C46" s="34" t="s">
        <v>190</v>
      </c>
      <c r="D46" s="35" t="s">
        <v>191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285</v>
      </c>
      <c r="B47" s="34" t="s">
        <v>286</v>
      </c>
      <c r="C47" s="34"/>
      <c r="D47" s="35" t="s">
        <v>184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287</v>
      </c>
      <c r="B48" s="34" t="s">
        <v>288</v>
      </c>
      <c r="C48" s="34" t="s">
        <v>190</v>
      </c>
      <c r="D48" s="35" t="s">
        <v>289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290</v>
      </c>
      <c r="B49" s="38" t="s">
        <v>291</v>
      </c>
      <c r="C49" s="38" t="s">
        <v>190</v>
      </c>
      <c r="D49" s="39" t="s">
        <v>292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293</v>
      </c>
      <c r="B50" s="38" t="s">
        <v>294</v>
      </c>
      <c r="C50" s="38" t="s">
        <v>190</v>
      </c>
      <c r="D50" s="39" t="s">
        <v>292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295</v>
      </c>
      <c r="B51" s="34" t="s">
        <v>296</v>
      </c>
      <c r="C51" s="34" t="s">
        <v>190</v>
      </c>
      <c r="D51" s="42" t="s">
        <v>297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298</v>
      </c>
      <c r="B52" s="123" t="s">
        <v>299</v>
      </c>
      <c r="C52" s="123"/>
      <c r="D52" s="124" t="s">
        <v>184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300</v>
      </c>
      <c r="B53" s="34" t="s">
        <v>301</v>
      </c>
      <c r="C53" s="34"/>
      <c r="D53" s="35" t="s">
        <v>302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303</v>
      </c>
      <c r="B54" s="34" t="s">
        <v>304</v>
      </c>
      <c r="C54" s="34" t="s">
        <v>190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305</v>
      </c>
      <c r="B55" s="34" t="s">
        <v>306</v>
      </c>
      <c r="C55" s="34" t="s">
        <v>190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307</v>
      </c>
      <c r="B56" s="34" t="s">
        <v>308</v>
      </c>
      <c r="C56" s="34" t="s">
        <v>190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309</v>
      </c>
      <c r="B57" s="34" t="s">
        <v>310</v>
      </c>
      <c r="C57" s="34" t="s">
        <v>190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311</v>
      </c>
      <c r="B58" s="34" t="s">
        <v>312</v>
      </c>
      <c r="C58" s="34" t="s">
        <v>190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313</v>
      </c>
      <c r="B59" s="34" t="s">
        <v>314</v>
      </c>
      <c r="C59" s="34" t="s">
        <v>190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315</v>
      </c>
      <c r="B60" s="34" t="s">
        <v>316</v>
      </c>
      <c r="C60" s="34" t="s">
        <v>190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317</v>
      </c>
      <c r="B61" s="34" t="s">
        <v>318</v>
      </c>
      <c r="C61" s="34" t="s">
        <v>190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319</v>
      </c>
      <c r="B62" s="34" t="s">
        <v>320</v>
      </c>
      <c r="C62" s="34" t="s">
        <v>190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321</v>
      </c>
      <c r="B63" s="34" t="s">
        <v>322</v>
      </c>
      <c r="C63" s="34" t="s">
        <v>323</v>
      </c>
      <c r="D63" s="47" t="s">
        <v>324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325</v>
      </c>
      <c r="B64" s="34" t="s">
        <v>326</v>
      </c>
      <c r="C64" s="34" t="s">
        <v>190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327</v>
      </c>
      <c r="B65" s="34" t="s">
        <v>328</v>
      </c>
      <c r="C65" s="34" t="s">
        <v>190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329</v>
      </c>
      <c r="B66" s="34" t="s">
        <v>330</v>
      </c>
      <c r="C66" s="34" t="s">
        <v>190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331</v>
      </c>
      <c r="B67" s="34" t="s">
        <v>332</v>
      </c>
      <c r="C67" s="34" t="s">
        <v>190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333</v>
      </c>
      <c r="B68" s="34" t="s">
        <v>334</v>
      </c>
      <c r="C68" s="34" t="s">
        <v>190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335</v>
      </c>
      <c r="B69" s="34" t="s">
        <v>336</v>
      </c>
      <c r="C69" s="34" t="s">
        <v>190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337</v>
      </c>
      <c r="B70" s="34" t="s">
        <v>338</v>
      </c>
      <c r="C70" s="34" t="s">
        <v>190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339</v>
      </c>
      <c r="B71" s="34" t="s">
        <v>340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341</v>
      </c>
      <c r="B72" s="38" t="s">
        <v>342</v>
      </c>
      <c r="C72" s="38" t="s">
        <v>190</v>
      </c>
      <c r="D72" s="48" t="s">
        <v>343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344</v>
      </c>
      <c r="B73" s="34" t="s">
        <v>345</v>
      </c>
      <c r="C73" s="34"/>
      <c r="D73" s="35" t="s">
        <v>184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346</v>
      </c>
      <c r="B74" s="38" t="s">
        <v>347</v>
      </c>
      <c r="C74" s="38" t="s">
        <v>190</v>
      </c>
      <c r="D74" s="48" t="s">
        <v>348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349</v>
      </c>
      <c r="B75" s="34" t="s">
        <v>350</v>
      </c>
      <c r="C75" s="34"/>
      <c r="D75" s="35" t="s">
        <v>184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351</v>
      </c>
      <c r="B76" s="38" t="s">
        <v>352</v>
      </c>
      <c r="C76" s="38" t="s">
        <v>190</v>
      </c>
      <c r="D76" s="48" t="s">
        <v>353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354</v>
      </c>
      <c r="B77" s="34" t="s">
        <v>355</v>
      </c>
      <c r="C77" s="34"/>
      <c r="D77" s="35" t="s">
        <v>184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356</v>
      </c>
      <c r="B78" s="38" t="s">
        <v>357</v>
      </c>
      <c r="C78" s="38" t="s">
        <v>190</v>
      </c>
      <c r="D78" s="48" t="s">
        <v>292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358</v>
      </c>
      <c r="B79" s="34" t="s">
        <v>359</v>
      </c>
      <c r="C79" s="34"/>
      <c r="D79" s="35" t="s">
        <v>184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363</v>
      </c>
      <c r="B81" s="34" t="s">
        <v>364</v>
      </c>
      <c r="C81" s="34"/>
      <c r="D81" s="35" t="s">
        <v>184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365</v>
      </c>
      <c r="B82" s="128" t="s">
        <v>366</v>
      </c>
      <c r="C82" s="128" t="s">
        <v>190</v>
      </c>
      <c r="D82" s="129" t="s">
        <v>209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367</v>
      </c>
      <c r="B83" s="133" t="s">
        <v>368</v>
      </c>
      <c r="C83" s="133"/>
      <c r="D83" s="134" t="s">
        <v>184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372</v>
      </c>
      <c r="B85" s="34" t="s">
        <v>373</v>
      </c>
      <c r="C85" s="34"/>
      <c r="D85" s="35" t="s">
        <v>184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381</v>
      </c>
      <c r="B89" s="34" t="s">
        <v>382</v>
      </c>
      <c r="C89" s="34"/>
      <c r="D89" s="35" t="s">
        <v>184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530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398</v>
      </c>
      <c r="B96" s="34" t="s">
        <v>399</v>
      </c>
      <c r="C96" s="34"/>
      <c r="D96" s="35" t="s">
        <v>531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401</v>
      </c>
      <c r="B97" s="56" t="s">
        <v>402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403</v>
      </c>
      <c r="B98" s="56" t="s">
        <v>404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405</v>
      </c>
      <c r="B99" s="56" t="s">
        <v>406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407</v>
      </c>
      <c r="B100" s="56" t="s">
        <v>408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409</v>
      </c>
      <c r="B101" s="34" t="s">
        <v>410</v>
      </c>
      <c r="C101" s="34"/>
      <c r="D101" s="35" t="s">
        <v>532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412</v>
      </c>
      <c r="B102" s="56" t="s">
        <v>402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413</v>
      </c>
      <c r="B103" s="56" t="s">
        <v>404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414</v>
      </c>
      <c r="B104" s="56" t="s">
        <v>406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415</v>
      </c>
      <c r="B105" s="56" t="s">
        <v>408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416</v>
      </c>
      <c r="B106" s="34" t="s">
        <v>417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418</v>
      </c>
      <c r="B107" s="34" t="s">
        <v>419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420</v>
      </c>
      <c r="B108" s="56" t="s">
        <v>421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422</v>
      </c>
      <c r="B109" s="56" t="s">
        <v>423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梅陇镇</vt:lpstr>
      <vt:lpstr>信息化项目</vt:lpstr>
      <vt:lpstr>设备项目</vt:lpstr>
      <vt:lpstr>维修尾款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2021-05-24T06:17:41Z</cp:lastPrinted>
  <dcterms:created xsi:type="dcterms:W3CDTF">2019-11-08T06:57:41Z</dcterms:created>
  <dcterms:modified xsi:type="dcterms:W3CDTF">2021-05-24T06:17:47Z</dcterms:modified>
</cp:coreProperties>
</file>