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莘庄镇" sheetId="50" r:id="rId15"/>
    <sheet name="信息化项目" sheetId="51" state="hidden" r:id="rId16"/>
    <sheet name="设备项目" sheetId="52" state="hidden" r:id="rId17"/>
  </sheets>
  <externalReferences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D6" i="50" l="1"/>
  <c r="E6" i="50" l="1"/>
  <c r="G165" i="52"/>
  <c r="G164" i="52"/>
  <c r="G163" i="52"/>
  <c r="G162" i="52"/>
  <c r="G161" i="52"/>
  <c r="G158" i="52"/>
  <c r="G157" i="52"/>
  <c r="G156" i="52"/>
  <c r="G155" i="52"/>
  <c r="G154" i="52"/>
  <c r="G153" i="52"/>
  <c r="G152" i="52"/>
  <c r="G149" i="52"/>
  <c r="G148" i="52"/>
  <c r="G147" i="52"/>
  <c r="G144" i="52"/>
  <c r="G145" i="52" s="1"/>
  <c r="G141" i="52"/>
  <c r="G142" i="52" s="1"/>
  <c r="G138" i="52"/>
  <c r="G139" i="52" s="1"/>
  <c r="G136" i="52"/>
  <c r="G135" i="52"/>
  <c r="G132" i="52"/>
  <c r="G131" i="52"/>
  <c r="G130" i="52"/>
  <c r="G129" i="52"/>
  <c r="G128" i="52"/>
  <c r="G127" i="52"/>
  <c r="G124" i="52"/>
  <c r="G123" i="52"/>
  <c r="G122" i="52"/>
  <c r="G125" i="52" s="1"/>
  <c r="G119" i="52"/>
  <c r="G118" i="52"/>
  <c r="G115" i="52"/>
  <c r="G116" i="52" s="1"/>
  <c r="G112" i="52"/>
  <c r="G111" i="52"/>
  <c r="G110" i="52"/>
  <c r="G109" i="52"/>
  <c r="G113" i="52" s="1"/>
  <c r="G106" i="52"/>
  <c r="G105" i="52"/>
  <c r="G104" i="52"/>
  <c r="G103" i="52"/>
  <c r="G107" i="52" s="1"/>
  <c r="G101" i="52"/>
  <c r="G100" i="52"/>
  <c r="G99" i="52"/>
  <c r="G96" i="52"/>
  <c r="G95" i="52"/>
  <c r="G94" i="52"/>
  <c r="G93" i="52"/>
  <c r="G92" i="52"/>
  <c r="G89" i="52"/>
  <c r="G88" i="52"/>
  <c r="G87" i="52"/>
  <c r="G86" i="52"/>
  <c r="G90" i="52" s="1"/>
  <c r="G83" i="52"/>
  <c r="G82" i="52"/>
  <c r="G81" i="52"/>
  <c r="G80" i="52"/>
  <c r="G79" i="52"/>
  <c r="G76" i="52"/>
  <c r="G75" i="52"/>
  <c r="G74" i="52"/>
  <c r="G77" i="52" s="1"/>
  <c r="G73" i="52"/>
  <c r="G68" i="52"/>
  <c r="G67" i="52"/>
  <c r="G66" i="52"/>
  <c r="G65" i="52"/>
  <c r="G62" i="52"/>
  <c r="G61" i="52"/>
  <c r="G60" i="52"/>
  <c r="G58" i="52"/>
  <c r="G55" i="52"/>
  <c r="G54" i="52"/>
  <c r="G53" i="52"/>
  <c r="G52" i="52"/>
  <c r="G51" i="52"/>
  <c r="G48" i="52"/>
  <c r="G49" i="52" s="1"/>
  <c r="G46" i="52"/>
  <c r="G45" i="52"/>
  <c r="G42" i="52"/>
  <c r="G41" i="52"/>
  <c r="G43" i="52" s="1"/>
  <c r="G38" i="52"/>
  <c r="G37" i="52"/>
  <c r="G36" i="52"/>
  <c r="G35" i="52"/>
  <c r="G34" i="52"/>
  <c r="G33" i="52"/>
  <c r="G32" i="52"/>
  <c r="G31" i="52"/>
  <c r="G30" i="52"/>
  <c r="G29" i="52"/>
  <c r="G28" i="52"/>
  <c r="G27" i="52"/>
  <c r="G39" i="52" s="1"/>
  <c r="G22" i="52"/>
  <c r="G21" i="52"/>
  <c r="G20" i="52"/>
  <c r="G19" i="52"/>
  <c r="G23" i="52" s="1"/>
  <c r="L11" i="52"/>
  <c r="K10" i="52"/>
  <c r="K11" i="52" s="1"/>
  <c r="M9" i="52"/>
  <c r="L9" i="52"/>
  <c r="L12" i="52" s="1"/>
  <c r="K8" i="52"/>
  <c r="K7" i="52"/>
  <c r="K9" i="52" s="1"/>
  <c r="M6" i="52"/>
  <c r="L6" i="52"/>
  <c r="K6" i="52"/>
  <c r="K5" i="52"/>
  <c r="M4" i="52"/>
  <c r="L4" i="52"/>
  <c r="K4" i="52"/>
  <c r="K3" i="52"/>
  <c r="I5" i="51"/>
  <c r="I4" i="51"/>
  <c r="I6" i="51" s="1"/>
  <c r="C4" i="50" s="1"/>
  <c r="F4" i="50" s="1"/>
  <c r="I3" i="51"/>
  <c r="K12" i="52" l="1"/>
  <c r="C5" i="50" s="1"/>
  <c r="F5" i="50" s="1"/>
  <c r="M10" i="52"/>
  <c r="M11" i="52" s="1"/>
  <c r="M12" i="52" s="1"/>
  <c r="G97" i="52"/>
  <c r="G120" i="52"/>
  <c r="G159" i="52"/>
  <c r="G167" i="52"/>
  <c r="G56" i="52"/>
  <c r="G63" i="52"/>
  <c r="G69" i="52"/>
  <c r="G84" i="52"/>
  <c r="G133" i="52"/>
  <c r="G150" i="52"/>
  <c r="F6" i="50"/>
  <c r="G168" i="52"/>
  <c r="G169" i="52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Q96" i="23"/>
  <c r="Q80" i="23" s="1"/>
  <c r="Q79" i="23" s="1"/>
  <c r="P96" i="23"/>
  <c r="P80" i="23" s="1"/>
  <c r="P79" i="23" s="1"/>
  <c r="O96" i="23"/>
  <c r="N96" i="23"/>
  <c r="M96" i="23"/>
  <c r="M80" i="23" s="1"/>
  <c r="M79" i="23" s="1"/>
  <c r="L96" i="23"/>
  <c r="L80" i="23" s="1"/>
  <c r="L79" i="23" s="1"/>
  <c r="K96" i="23"/>
  <c r="J96" i="23"/>
  <c r="I96" i="23"/>
  <c r="I80" i="23" s="1"/>
  <c r="I79" i="23" s="1"/>
  <c r="H96" i="23"/>
  <c r="H80" i="23" s="1"/>
  <c r="H79" i="23" s="1"/>
  <c r="G96" i="23"/>
  <c r="F96" i="23"/>
  <c r="E96" i="23"/>
  <c r="E80" i="23" s="1"/>
  <c r="E79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H89" i="23" s="1"/>
  <c r="H85" i="23" s="1"/>
  <c r="G90" i="23"/>
  <c r="G89" i="23" s="1"/>
  <c r="F90" i="23"/>
  <c r="E90" i="23"/>
  <c r="V89" i="23"/>
  <c r="V85" i="23" s="1"/>
  <c r="P89" i="23"/>
  <c r="P85" i="23" s="1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O80" i="23"/>
  <c r="O79" i="23" s="1"/>
  <c r="N80" i="23"/>
  <c r="N79" i="23" s="1"/>
  <c r="K80" i="23"/>
  <c r="K79" i="23" s="1"/>
  <c r="J80" i="23"/>
  <c r="J79" i="23" s="1"/>
  <c r="G80" i="23"/>
  <c r="G79" i="23" s="1"/>
  <c r="F80" i="23"/>
  <c r="F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R72" i="23"/>
  <c r="P72" i="23"/>
  <c r="P71" i="23" s="1"/>
  <c r="O72" i="23"/>
  <c r="O71" i="23" s="1"/>
  <c r="N72" i="23"/>
  <c r="L72" i="23"/>
  <c r="K72" i="23"/>
  <c r="K71" i="23" s="1"/>
  <c r="J72" i="23"/>
  <c r="H72" i="23"/>
  <c r="H71" i="23" s="1"/>
  <c r="G72" i="23"/>
  <c r="G71" i="23" s="1"/>
  <c r="F72" i="23"/>
  <c r="V71" i="23"/>
  <c r="R71" i="23"/>
  <c r="N71" i="23"/>
  <c r="L71" i="23"/>
  <c r="J71" i="23"/>
  <c r="F71" i="23"/>
  <c r="W70" i="23"/>
  <c r="W69" i="23"/>
  <c r="I68" i="23"/>
  <c r="H68" i="23"/>
  <c r="H53" i="23" s="1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R31" i="23" s="1"/>
  <c r="Q45" i="23"/>
  <c r="P45" i="23"/>
  <c r="O45" i="23"/>
  <c r="N45" i="23"/>
  <c r="N31" i="23" s="1"/>
  <c r="M45" i="23"/>
  <c r="L45" i="23"/>
  <c r="K45" i="23"/>
  <c r="J45" i="23"/>
  <c r="J31" i="23" s="1"/>
  <c r="I45" i="23"/>
  <c r="H45" i="23"/>
  <c r="G45" i="23"/>
  <c r="F45" i="23"/>
  <c r="F31" i="23" s="1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Q40" i="23"/>
  <c r="Q31" i="23" s="1"/>
  <c r="P40" i="23"/>
  <c r="P31" i="23" s="1"/>
  <c r="O40" i="23"/>
  <c r="N40" i="23"/>
  <c r="M40" i="23"/>
  <c r="M31" i="23" s="1"/>
  <c r="L40" i="23"/>
  <c r="L31" i="23" s="1"/>
  <c r="K40" i="23"/>
  <c r="J40" i="23"/>
  <c r="I40" i="23"/>
  <c r="I31" i="23" s="1"/>
  <c r="H40" i="23"/>
  <c r="H31" i="23" s="1"/>
  <c r="G40" i="23"/>
  <c r="F40" i="23"/>
  <c r="E40" i="23"/>
  <c r="E31" i="23" s="1"/>
  <c r="W31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O31" i="23"/>
  <c r="K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7" i="23" s="1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S10" i="23"/>
  <c r="R10" i="23"/>
  <c r="R8" i="23" s="1"/>
  <c r="R4" i="23" s="1"/>
  <c r="Q10" i="23"/>
  <c r="Q8" i="23" s="1"/>
  <c r="P10" i="23"/>
  <c r="O10" i="23"/>
  <c r="N10" i="23"/>
  <c r="N8" i="23" s="1"/>
  <c r="N4" i="23" s="1"/>
  <c r="M10" i="23"/>
  <c r="M8" i="23" s="1"/>
  <c r="L10" i="23"/>
  <c r="K10" i="23"/>
  <c r="J10" i="23"/>
  <c r="J8" i="23" s="1"/>
  <c r="J4" i="23" s="1"/>
  <c r="I10" i="23"/>
  <c r="I8" i="23" s="1"/>
  <c r="H10" i="23"/>
  <c r="G10" i="23"/>
  <c r="F10" i="23"/>
  <c r="F8" i="23" s="1"/>
  <c r="F4" i="23" s="1"/>
  <c r="E10" i="23"/>
  <c r="E8" i="23" s="1"/>
  <c r="E4" i="23" s="1"/>
  <c r="W9" i="23"/>
  <c r="V8" i="23"/>
  <c r="V4" i="23" s="1"/>
  <c r="S8" i="23"/>
  <c r="S4" i="23" s="1"/>
  <c r="P8" i="23"/>
  <c r="P4" i="23" s="1"/>
  <c r="O8" i="23"/>
  <c r="O4" i="23" s="1"/>
  <c r="L8" i="23"/>
  <c r="L4" i="23" s="1"/>
  <c r="K8" i="23"/>
  <c r="K4" i="23" s="1"/>
  <c r="H8" i="23"/>
  <c r="H4" i="23" s="1"/>
  <c r="G8" i="23"/>
  <c r="G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I4" i="23" s="1"/>
  <c r="H5" i="23"/>
  <c r="G5" i="23"/>
  <c r="F5" i="23"/>
  <c r="E5" i="23"/>
  <c r="W5" i="23" s="1"/>
  <c r="Q4" i="23"/>
  <c r="M4" i="23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N72" i="19" s="1"/>
  <c r="N71" i="19" s="1"/>
  <c r="M96" i="19"/>
  <c r="L96" i="19"/>
  <c r="K96" i="19"/>
  <c r="J96" i="19"/>
  <c r="J72" i="19" s="1"/>
  <c r="J71" i="19" s="1"/>
  <c r="I96" i="19"/>
  <c r="H96" i="19"/>
  <c r="G96" i="19"/>
  <c r="F96" i="19"/>
  <c r="F72" i="19" s="1"/>
  <c r="F71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Q91" i="19" s="1"/>
  <c r="P90" i="19"/>
  <c r="O90" i="19"/>
  <c r="N90" i="19"/>
  <c r="M90" i="19"/>
  <c r="L90" i="19"/>
  <c r="K90" i="19"/>
  <c r="J90" i="19"/>
  <c r="I90" i="19"/>
  <c r="H90" i="19"/>
  <c r="G90" i="19"/>
  <c r="F90" i="19"/>
  <c r="E90" i="19"/>
  <c r="Q90" i="19" s="1"/>
  <c r="P89" i="19"/>
  <c r="O89" i="19"/>
  <c r="N89" i="19"/>
  <c r="N85" i="19" s="1"/>
  <c r="M89" i="19"/>
  <c r="M85" i="19" s="1"/>
  <c r="L89" i="19"/>
  <c r="K89" i="19"/>
  <c r="J89" i="19"/>
  <c r="J85" i="19" s="1"/>
  <c r="J52" i="19" s="1"/>
  <c r="I89" i="19"/>
  <c r="I85" i="19" s="1"/>
  <c r="H89" i="19"/>
  <c r="G89" i="19"/>
  <c r="F89" i="19"/>
  <c r="F85" i="19" s="1"/>
  <c r="E89" i="19"/>
  <c r="Q88" i="19"/>
  <c r="Q87" i="19"/>
  <c r="P86" i="19"/>
  <c r="O86" i="19"/>
  <c r="N86" i="19"/>
  <c r="M86" i="19"/>
  <c r="L86" i="19"/>
  <c r="L85" i="19" s="1"/>
  <c r="K86" i="19"/>
  <c r="J86" i="19"/>
  <c r="I86" i="19"/>
  <c r="H86" i="19"/>
  <c r="G86" i="19"/>
  <c r="F86" i="19"/>
  <c r="E86" i="19"/>
  <c r="P85" i="19"/>
  <c r="O85" i="19"/>
  <c r="K85" i="19"/>
  <c r="H85" i="19"/>
  <c r="G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M82" i="19"/>
  <c r="M81" i="19" s="1"/>
  <c r="L82" i="19"/>
  <c r="L81" i="19" s="1"/>
  <c r="K82" i="19"/>
  <c r="J82" i="19"/>
  <c r="I82" i="19"/>
  <c r="I81" i="19" s="1"/>
  <c r="H82" i="19"/>
  <c r="G82" i="19"/>
  <c r="E82" i="19"/>
  <c r="O81" i="19"/>
  <c r="N81" i="19"/>
  <c r="K81" i="19"/>
  <c r="J81" i="19"/>
  <c r="H81" i="19"/>
  <c r="G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P71" i="19" s="1"/>
  <c r="O72" i="19"/>
  <c r="M72" i="19"/>
  <c r="L72" i="19"/>
  <c r="K72" i="19"/>
  <c r="K71" i="19" s="1"/>
  <c r="I72" i="19"/>
  <c r="H72" i="19"/>
  <c r="G72" i="19"/>
  <c r="E72" i="19"/>
  <c r="O71" i="19"/>
  <c r="M71" i="19"/>
  <c r="L71" i="19"/>
  <c r="I71" i="19"/>
  <c r="H71" i="19"/>
  <c r="G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O52" i="19" s="1"/>
  <c r="N53" i="19"/>
  <c r="M53" i="19"/>
  <c r="M52" i="19" s="1"/>
  <c r="L53" i="19"/>
  <c r="K53" i="19"/>
  <c r="J53" i="19"/>
  <c r="G53" i="19"/>
  <c r="E53" i="19"/>
  <c r="Q53" i="19" s="1"/>
  <c r="N52" i="19"/>
  <c r="I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Q46" i="19"/>
  <c r="F46" i="19"/>
  <c r="P45" i="19"/>
  <c r="O45" i="19"/>
  <c r="O31" i="19" s="1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N40" i="19"/>
  <c r="N31" i="19" s="1"/>
  <c r="M40" i="19"/>
  <c r="L40" i="19"/>
  <c r="K40" i="19"/>
  <c r="J40" i="19"/>
  <c r="J31" i="19" s="1"/>
  <c r="I40" i="19"/>
  <c r="H40" i="19"/>
  <c r="G40" i="19"/>
  <c r="F40" i="19"/>
  <c r="F31" i="19" s="1"/>
  <c r="E40" i="19"/>
  <c r="Q39" i="19"/>
  <c r="Q38" i="19"/>
  <c r="Q37" i="19"/>
  <c r="Q36" i="19"/>
  <c r="Q35" i="19"/>
  <c r="Q34" i="19"/>
  <c r="Q33" i="19"/>
  <c r="P32" i="19"/>
  <c r="O32" i="19"/>
  <c r="N32" i="19"/>
  <c r="M32" i="19"/>
  <c r="M31" i="19" s="1"/>
  <c r="L32" i="19"/>
  <c r="K32" i="19"/>
  <c r="K31" i="19" s="1"/>
  <c r="J32" i="19"/>
  <c r="I32" i="19"/>
  <c r="I31" i="19" s="1"/>
  <c r="H32" i="19"/>
  <c r="G32" i="19"/>
  <c r="F32" i="19"/>
  <c r="E32" i="19"/>
  <c r="Q32" i="19" s="1"/>
  <c r="P31" i="19"/>
  <c r="L31" i="19"/>
  <c r="H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N27" i="19" s="1"/>
  <c r="M28" i="19"/>
  <c r="L28" i="19"/>
  <c r="L27" i="19" s="1"/>
  <c r="K28" i="19"/>
  <c r="J28" i="19"/>
  <c r="I28" i="19"/>
  <c r="H28" i="19"/>
  <c r="H27" i="19" s="1"/>
  <c r="G28" i="19"/>
  <c r="E28" i="19"/>
  <c r="O27" i="19"/>
  <c r="M27" i="19"/>
  <c r="K27" i="19"/>
  <c r="J27" i="19"/>
  <c r="I27" i="19"/>
  <c r="G27" i="19"/>
  <c r="E27" i="19"/>
  <c r="P26" i="19"/>
  <c r="P25" i="19" s="1"/>
  <c r="O26" i="19"/>
  <c r="N26" i="19"/>
  <c r="N25" i="19" s="1"/>
  <c r="M26" i="19"/>
  <c r="M25" i="19" s="1"/>
  <c r="L26" i="19"/>
  <c r="L25" i="19" s="1"/>
  <c r="K26" i="19"/>
  <c r="J26" i="19"/>
  <c r="J25" i="19" s="1"/>
  <c r="I26" i="19"/>
  <c r="H26" i="19"/>
  <c r="H25" i="19" s="1"/>
  <c r="G26" i="19"/>
  <c r="E26" i="19"/>
  <c r="E25" i="19" s="1"/>
  <c r="O25" i="19"/>
  <c r="K25" i="19"/>
  <c r="I25" i="19"/>
  <c r="G25" i="19"/>
  <c r="P24" i="19"/>
  <c r="P22" i="19" s="1"/>
  <c r="O24" i="19"/>
  <c r="N24" i="19"/>
  <c r="M24" i="19"/>
  <c r="L24" i="19"/>
  <c r="K24" i="19"/>
  <c r="J24" i="19"/>
  <c r="I24" i="19"/>
  <c r="H24" i="19"/>
  <c r="G24" i="19"/>
  <c r="E24" i="19"/>
  <c r="P23" i="19"/>
  <c r="O23" i="19"/>
  <c r="N23" i="19"/>
  <c r="N22" i="19" s="1"/>
  <c r="M23" i="19"/>
  <c r="L23" i="19"/>
  <c r="K23" i="19"/>
  <c r="J23" i="19"/>
  <c r="J22" i="19" s="1"/>
  <c r="I23" i="19"/>
  <c r="H23" i="19"/>
  <c r="G23" i="19"/>
  <c r="E23" i="19"/>
  <c r="M22" i="19"/>
  <c r="L22" i="19"/>
  <c r="I22" i="19"/>
  <c r="H22" i="19"/>
  <c r="E22" i="19"/>
  <c r="P21" i="19"/>
  <c r="O21" i="19"/>
  <c r="N21" i="19"/>
  <c r="N20" i="19" s="1"/>
  <c r="M21" i="19"/>
  <c r="M20" i="19" s="1"/>
  <c r="L21" i="19"/>
  <c r="K21" i="19"/>
  <c r="J21" i="19"/>
  <c r="J20" i="19" s="1"/>
  <c r="I21" i="19"/>
  <c r="I20" i="19" s="1"/>
  <c r="H21" i="19"/>
  <c r="G21" i="19"/>
  <c r="E21" i="19"/>
  <c r="E20" i="19" s="1"/>
  <c r="P20" i="19"/>
  <c r="O20" i="19"/>
  <c r="L20" i="19"/>
  <c r="K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N10" i="19"/>
  <c r="N8" i="19" s="1"/>
  <c r="N4" i="19" s="1"/>
  <c r="N3" i="19" s="1"/>
  <c r="M10" i="19"/>
  <c r="L10" i="19"/>
  <c r="K10" i="19"/>
  <c r="K8" i="19" s="1"/>
  <c r="J10" i="19"/>
  <c r="J8" i="19" s="1"/>
  <c r="J4" i="19" s="1"/>
  <c r="J3" i="19" s="1"/>
  <c r="I10" i="19"/>
  <c r="H10" i="19"/>
  <c r="G10" i="19"/>
  <c r="G8" i="19" s="1"/>
  <c r="F10" i="19"/>
  <c r="E10" i="19"/>
  <c r="F9" i="19"/>
  <c r="Q9" i="19" s="1"/>
  <c r="P8" i="19"/>
  <c r="M8" i="19"/>
  <c r="L8" i="19"/>
  <c r="L4" i="19" s="1"/>
  <c r="I8" i="19"/>
  <c r="H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I4" i="19" l="1"/>
  <c r="I3" i="19" s="1"/>
  <c r="M4" i="19"/>
  <c r="M3" i="19" s="1"/>
  <c r="H4" i="19"/>
  <c r="P4" i="19"/>
  <c r="G4" i="19"/>
  <c r="K4" i="19"/>
  <c r="W4" i="23"/>
  <c r="Q18" i="19"/>
  <c r="G22" i="19"/>
  <c r="Q5" i="19"/>
  <c r="F8" i="19"/>
  <c r="G52" i="19"/>
  <c r="Q54" i="19"/>
  <c r="Q83" i="19"/>
  <c r="Q8" i="19"/>
  <c r="E4" i="19"/>
  <c r="Q10" i="19"/>
  <c r="Q11" i="19"/>
  <c r="Q12" i="19"/>
  <c r="Q13" i="19"/>
  <c r="Q14" i="19"/>
  <c r="Q15" i="19"/>
  <c r="F52" i="19"/>
  <c r="E31" i="19"/>
  <c r="Q31" i="19" s="1"/>
  <c r="Q40" i="19"/>
  <c r="Q89" i="19"/>
  <c r="E85" i="19"/>
  <c r="K52" i="19"/>
  <c r="W79" i="23"/>
  <c r="K22" i="19"/>
  <c r="O22" i="19"/>
  <c r="O4" i="19" s="1"/>
  <c r="O3" i="19" s="1"/>
  <c r="L52" i="19"/>
  <c r="L3" i="19" s="1"/>
  <c r="P52" i="19"/>
  <c r="H52" i="19"/>
  <c r="W8" i="23"/>
  <c r="H52" i="23"/>
  <c r="H3" i="23" s="1"/>
  <c r="Q29" i="19"/>
  <c r="Q71" i="19"/>
  <c r="Q72" i="19"/>
  <c r="Q73" i="19"/>
  <c r="Q74" i="19"/>
  <c r="Q75" i="19"/>
  <c r="Q76" i="19"/>
  <c r="Q77" i="19"/>
  <c r="Q86" i="19"/>
  <c r="W20" i="23"/>
  <c r="W21" i="23"/>
  <c r="W22" i="23"/>
  <c r="W23" i="23"/>
  <c r="W24" i="23"/>
  <c r="W25" i="23"/>
  <c r="W26" i="23"/>
  <c r="W27" i="23"/>
  <c r="W28" i="23"/>
  <c r="W29" i="23"/>
  <c r="W30" i="23"/>
  <c r="W32" i="23"/>
  <c r="W42" i="23"/>
  <c r="E72" i="23"/>
  <c r="E71" i="23" s="1"/>
  <c r="I72" i="23"/>
  <c r="I71" i="23" s="1"/>
  <c r="W71" i="23" s="1"/>
  <c r="M72" i="23"/>
  <c r="M71" i="23" s="1"/>
  <c r="Q72" i="23"/>
  <c r="Q71" i="23" s="1"/>
  <c r="W74" i="23"/>
  <c r="W75" i="23"/>
  <c r="W77" i="23"/>
  <c r="G85" i="23"/>
  <c r="K85" i="23"/>
  <c r="O85" i="23"/>
  <c r="S85" i="23"/>
  <c r="W90" i="23"/>
  <c r="W91" i="23"/>
  <c r="Q45" i="19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82" i="23"/>
  <c r="W83" i="23"/>
  <c r="F89" i="23"/>
  <c r="F85" i="23" s="1"/>
  <c r="F52" i="23" s="1"/>
  <c r="F3" i="23" s="1"/>
  <c r="J89" i="23"/>
  <c r="J85" i="23" s="1"/>
  <c r="J52" i="23" s="1"/>
  <c r="J3" i="23" s="1"/>
  <c r="N89" i="23"/>
  <c r="N85" i="23" s="1"/>
  <c r="R89" i="23"/>
  <c r="R85" i="23" s="1"/>
  <c r="W93" i="23"/>
  <c r="C6" i="50"/>
  <c r="Q93" i="19"/>
  <c r="W40" i="23"/>
  <c r="W47" i="23"/>
  <c r="W96" i="23"/>
  <c r="W101" i="23"/>
  <c r="I52" i="23"/>
  <c r="I3" i="23" s="1"/>
  <c r="M52" i="23"/>
  <c r="M3" i="23" s="1"/>
  <c r="G52" i="23"/>
  <c r="G3" i="23" s="1"/>
  <c r="K52" i="23"/>
  <c r="K3" i="23" s="1"/>
  <c r="O52" i="23"/>
  <c r="O3" i="23" s="1"/>
  <c r="S52" i="23"/>
  <c r="S3" i="23" s="1"/>
  <c r="I85" i="23"/>
  <c r="M85" i="23"/>
  <c r="Q85" i="23"/>
  <c r="Q52" i="23" s="1"/>
  <c r="Q3" i="23" s="1"/>
  <c r="N52" i="23"/>
  <c r="N3" i="23" s="1"/>
  <c r="R52" i="23"/>
  <c r="R3" i="23" s="1"/>
  <c r="E73" i="23"/>
  <c r="W73" i="23" s="1"/>
  <c r="E81" i="23"/>
  <c r="W81" i="23" s="1"/>
  <c r="E89" i="23"/>
  <c r="W89" i="23" s="1"/>
  <c r="W72" i="23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G3" i="19" l="1"/>
  <c r="H3" i="19"/>
  <c r="K3" i="19"/>
  <c r="Q26" i="19"/>
  <c r="E85" i="23"/>
  <c r="W85" i="23" s="1"/>
  <c r="Q85" i="19"/>
  <c r="E52" i="19"/>
  <c r="Q52" i="19" s="1"/>
  <c r="P3" i="19"/>
  <c r="E52" i="23"/>
  <c r="W53" i="23"/>
  <c r="F4" i="19"/>
  <c r="Q28" i="19"/>
  <c r="Q23" i="19"/>
  <c r="Q21" i="19"/>
  <c r="Q20" i="19"/>
  <c r="E3" i="19" l="1"/>
  <c r="W52" i="23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J96" i="24"/>
  <c r="I96" i="24"/>
  <c r="H96" i="24"/>
  <c r="H72" i="24" s="1"/>
  <c r="H71" i="24" s="1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I90" i="24"/>
  <c r="I89" i="24" s="1"/>
  <c r="H90" i="24"/>
  <c r="G90" i="24"/>
  <c r="G89" i="24" s="1"/>
  <c r="F90" i="24"/>
  <c r="F89" i="24" s="1"/>
  <c r="F85" i="24" s="1"/>
  <c r="E90" i="24"/>
  <c r="J89" i="24"/>
  <c r="J85" i="24" s="1"/>
  <c r="M88" i="24"/>
  <c r="M87" i="24"/>
  <c r="L86" i="24"/>
  <c r="K86" i="24"/>
  <c r="J86" i="24"/>
  <c r="I86" i="24"/>
  <c r="H86" i="24"/>
  <c r="G86" i="24"/>
  <c r="F86" i="24"/>
  <c r="E86" i="24"/>
  <c r="M86" i="24" s="1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F82" i="24"/>
  <c r="F81" i="24" s="1"/>
  <c r="E82" i="24"/>
  <c r="L81" i="24"/>
  <c r="K81" i="24"/>
  <c r="J81" i="24"/>
  <c r="H81" i="24"/>
  <c r="G81" i="24"/>
  <c r="L80" i="24"/>
  <c r="K80" i="24"/>
  <c r="K79" i="24" s="1"/>
  <c r="J80" i="24"/>
  <c r="I80" i="24"/>
  <c r="H80" i="24"/>
  <c r="H79" i="24" s="1"/>
  <c r="G80" i="24"/>
  <c r="G79" i="24" s="1"/>
  <c r="F80" i="24"/>
  <c r="E80" i="24"/>
  <c r="L79" i="24"/>
  <c r="J79" i="24"/>
  <c r="I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H76" i="24"/>
  <c r="G76" i="24"/>
  <c r="G75" i="24" s="1"/>
  <c r="F76" i="24"/>
  <c r="F75" i="24" s="1"/>
  <c r="E76" i="24"/>
  <c r="L75" i="24"/>
  <c r="J75" i="24"/>
  <c r="I75" i="24"/>
  <c r="H75" i="24"/>
  <c r="E75" i="24"/>
  <c r="L74" i="24"/>
  <c r="K74" i="24"/>
  <c r="J74" i="24"/>
  <c r="I74" i="24"/>
  <c r="I73" i="24" s="1"/>
  <c r="H74" i="24"/>
  <c r="G74" i="24"/>
  <c r="F74" i="24"/>
  <c r="E74" i="24"/>
  <c r="M74" i="24" s="1"/>
  <c r="L73" i="24"/>
  <c r="K73" i="24"/>
  <c r="J73" i="24"/>
  <c r="H73" i="24"/>
  <c r="G73" i="24"/>
  <c r="F73" i="24"/>
  <c r="K72" i="24"/>
  <c r="K71" i="24" s="1"/>
  <c r="J72" i="24"/>
  <c r="I72" i="24"/>
  <c r="G72" i="24"/>
  <c r="G71" i="24" s="1"/>
  <c r="F72" i="24"/>
  <c r="F71" i="24" s="1"/>
  <c r="E72" i="24"/>
  <c r="J71" i="24"/>
  <c r="I71" i="24"/>
  <c r="E71" i="24"/>
  <c r="M70" i="24"/>
  <c r="H69" i="24"/>
  <c r="G69" i="24"/>
  <c r="E69" i="24"/>
  <c r="M69" i="24" s="1"/>
  <c r="H68" i="24"/>
  <c r="G68" i="24"/>
  <c r="E68" i="24"/>
  <c r="M67" i="24"/>
  <c r="H67" i="24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E56" i="24"/>
  <c r="M56" i="24" s="1"/>
  <c r="H55" i="24"/>
  <c r="H53" i="24" s="1"/>
  <c r="G55" i="24"/>
  <c r="E55" i="24"/>
  <c r="M54" i="24"/>
  <c r="E54" i="24"/>
  <c r="L53" i="24"/>
  <c r="K53" i="24"/>
  <c r="J53" i="24"/>
  <c r="J52" i="24" s="1"/>
  <c r="I53" i="24"/>
  <c r="F53" i="24"/>
  <c r="F52" i="24" s="1"/>
  <c r="E53" i="24"/>
  <c r="M51" i="24"/>
  <c r="M50" i="24"/>
  <c r="M49" i="24"/>
  <c r="E48" i="24"/>
  <c r="M48" i="24" s="1"/>
  <c r="L47" i="24"/>
  <c r="K47" i="24"/>
  <c r="K31" i="24" s="1"/>
  <c r="J47" i="24"/>
  <c r="I47" i="24"/>
  <c r="H47" i="24"/>
  <c r="G47" i="24"/>
  <c r="F47" i="24"/>
  <c r="E47" i="24"/>
  <c r="G46" i="24"/>
  <c r="M46" i="24" s="1"/>
  <c r="E46" i="24"/>
  <c r="L45" i="24"/>
  <c r="K45" i="24"/>
  <c r="J45" i="24"/>
  <c r="I45" i="24"/>
  <c r="H45" i="24"/>
  <c r="F45" i="24"/>
  <c r="F31" i="24" s="1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J31" i="24" s="1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G27" i="24" s="1"/>
  <c r="F28" i="24"/>
  <c r="F27" i="24" s="1"/>
  <c r="E28" i="24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J10" i="24"/>
  <c r="I10" i="24"/>
  <c r="I8" i="24" s="1"/>
  <c r="H10" i="24"/>
  <c r="H8" i="24" s="1"/>
  <c r="G10" i="24"/>
  <c r="F10" i="24"/>
  <c r="E10" i="24"/>
  <c r="E8" i="24" s="1"/>
  <c r="M9" i="24"/>
  <c r="E9" i="24"/>
  <c r="K8" i="24"/>
  <c r="K4" i="24" s="1"/>
  <c r="J8" i="24"/>
  <c r="J4" i="24" s="1"/>
  <c r="G8" i="24"/>
  <c r="F8" i="24"/>
  <c r="H7" i="24"/>
  <c r="G7" i="24"/>
  <c r="G5" i="24" s="1"/>
  <c r="E7" i="24"/>
  <c r="M7" i="24" s="1"/>
  <c r="H6" i="24"/>
  <c r="E6" i="24"/>
  <c r="M6" i="24" s="1"/>
  <c r="L5" i="24"/>
  <c r="K5" i="24"/>
  <c r="J5" i="24"/>
  <c r="I5" i="24"/>
  <c r="H5" i="24"/>
  <c r="H4" i="24" s="1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I80" i="22" s="1"/>
  <c r="I79" i="22" s="1"/>
  <c r="H96" i="22"/>
  <c r="G96" i="22"/>
  <c r="F96" i="22"/>
  <c r="F80" i="22" s="1"/>
  <c r="F79" i="22" s="1"/>
  <c r="E96" i="22"/>
  <c r="E80" i="22" s="1"/>
  <c r="E79" i="22" s="1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E91" i="22"/>
  <c r="I90" i="22"/>
  <c r="I89" i="22" s="1"/>
  <c r="H90" i="22"/>
  <c r="H89" i="22" s="1"/>
  <c r="H85" i="22" s="1"/>
  <c r="G90" i="22"/>
  <c r="F90" i="22"/>
  <c r="E90" i="22"/>
  <c r="G89" i="22"/>
  <c r="F89" i="22"/>
  <c r="J88" i="22"/>
  <c r="J87" i="22"/>
  <c r="I86" i="22"/>
  <c r="H86" i="22"/>
  <c r="G86" i="22"/>
  <c r="F86" i="22"/>
  <c r="F85" i="22" s="1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H79" i="22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E76" i="22"/>
  <c r="G75" i="22"/>
  <c r="F75" i="22"/>
  <c r="I74" i="22"/>
  <c r="I73" i="22" s="1"/>
  <c r="H74" i="22"/>
  <c r="H73" i="22" s="1"/>
  <c r="G74" i="22"/>
  <c r="G73" i="22" s="1"/>
  <c r="F74" i="22"/>
  <c r="E74" i="22"/>
  <c r="F73" i="22"/>
  <c r="I72" i="22"/>
  <c r="I71" i="22" s="1"/>
  <c r="H72" i="22"/>
  <c r="H71" i="22" s="1"/>
  <c r="G72" i="22"/>
  <c r="G71" i="22" s="1"/>
  <c r="F72" i="22"/>
  <c r="F71" i="22" s="1"/>
  <c r="E72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5" i="22" s="1"/>
  <c r="J44" i="22"/>
  <c r="J43" i="22"/>
  <c r="I42" i="22"/>
  <c r="H42" i="22"/>
  <c r="H31" i="22" s="1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F31" i="22" s="1"/>
  <c r="E32" i="22"/>
  <c r="E31" i="22" s="1"/>
  <c r="J31" i="22" s="1"/>
  <c r="G31" i="22"/>
  <c r="I30" i="22"/>
  <c r="H30" i="22"/>
  <c r="G30" i="22"/>
  <c r="F30" i="22"/>
  <c r="E30" i="22"/>
  <c r="I29" i="22"/>
  <c r="H29" i="22"/>
  <c r="G29" i="22"/>
  <c r="F29" i="22"/>
  <c r="E29" i="22"/>
  <c r="J29" i="22" s="1"/>
  <c r="I28" i="22"/>
  <c r="I27" i="22" s="1"/>
  <c r="H28" i="22"/>
  <c r="G28" i="22"/>
  <c r="F28" i="22"/>
  <c r="F27" i="22" s="1"/>
  <c r="E28" i="22"/>
  <c r="E27" i="22" s="1"/>
  <c r="J27" i="22" s="1"/>
  <c r="H27" i="22"/>
  <c r="G27" i="22"/>
  <c r="I26" i="22"/>
  <c r="H26" i="22"/>
  <c r="H25" i="22" s="1"/>
  <c r="G26" i="22"/>
  <c r="G25" i="22" s="1"/>
  <c r="F26" i="22"/>
  <c r="E26" i="22"/>
  <c r="I25" i="22"/>
  <c r="F25" i="22"/>
  <c r="E25" i="22"/>
  <c r="I24" i="22"/>
  <c r="H24" i="22"/>
  <c r="G24" i="22"/>
  <c r="F24" i="22"/>
  <c r="E24" i="22"/>
  <c r="I23" i="22"/>
  <c r="H23" i="22"/>
  <c r="G23" i="22"/>
  <c r="G22" i="22" s="1"/>
  <c r="F23" i="22"/>
  <c r="F22" i="22" s="1"/>
  <c r="E23" i="22"/>
  <c r="I22" i="22"/>
  <c r="H22" i="22"/>
  <c r="E22" i="22"/>
  <c r="I21" i="22"/>
  <c r="I20" i="22" s="1"/>
  <c r="H21" i="22"/>
  <c r="H20" i="22" s="1"/>
  <c r="G21" i="22"/>
  <c r="F21" i="22"/>
  <c r="E21" i="22"/>
  <c r="E20" i="22" s="1"/>
  <c r="G20" i="22"/>
  <c r="F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H13" i="22" s="1"/>
  <c r="G14" i="22"/>
  <c r="G13" i="22" s="1"/>
  <c r="F14" i="22"/>
  <c r="E14" i="22"/>
  <c r="I13" i="22"/>
  <c r="F13" i="22"/>
  <c r="E13" i="22"/>
  <c r="I12" i="22"/>
  <c r="H12" i="22"/>
  <c r="G12" i="22"/>
  <c r="F12" i="22"/>
  <c r="E12" i="22"/>
  <c r="I11" i="22"/>
  <c r="H11" i="22"/>
  <c r="G11" i="22"/>
  <c r="G10" i="22" s="1"/>
  <c r="G8" i="22" s="1"/>
  <c r="F11" i="22"/>
  <c r="F10" i="22" s="1"/>
  <c r="F8" i="22" s="1"/>
  <c r="F4" i="22" s="1"/>
  <c r="E11" i="22"/>
  <c r="I10" i="22"/>
  <c r="H10" i="22"/>
  <c r="H8" i="22" s="1"/>
  <c r="E10" i="22"/>
  <c r="J9" i="22"/>
  <c r="I8" i="22"/>
  <c r="E8" i="22"/>
  <c r="J7" i="22"/>
  <c r="J6" i="22"/>
  <c r="I5" i="22"/>
  <c r="I4" i="22" s="1"/>
  <c r="H5" i="22"/>
  <c r="G5" i="22"/>
  <c r="F5" i="22"/>
  <c r="E5" i="22"/>
  <c r="J5" i="22" s="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R80" i="20" s="1"/>
  <c r="R79" i="20" s="1"/>
  <c r="Q96" i="20"/>
  <c r="P96" i="20"/>
  <c r="O96" i="20"/>
  <c r="N96" i="20"/>
  <c r="N80" i="20" s="1"/>
  <c r="N79" i="20" s="1"/>
  <c r="M96" i="20"/>
  <c r="L96" i="20"/>
  <c r="K96" i="20"/>
  <c r="J96" i="20"/>
  <c r="J80" i="20" s="1"/>
  <c r="J79" i="20" s="1"/>
  <c r="I96" i="20"/>
  <c r="H96" i="20"/>
  <c r="G96" i="20"/>
  <c r="F96" i="20"/>
  <c r="F80" i="20" s="1"/>
  <c r="V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T89" i="20" s="1"/>
  <c r="T85" i="20" s="1"/>
  <c r="S90" i="20"/>
  <c r="R90" i="20"/>
  <c r="Q90" i="20"/>
  <c r="Q89" i="20" s="1"/>
  <c r="Q85" i="20" s="1"/>
  <c r="P90" i="20"/>
  <c r="P89" i="20" s="1"/>
  <c r="P85" i="20" s="1"/>
  <c r="O90" i="20"/>
  <c r="O89" i="20" s="1"/>
  <c r="N90" i="20"/>
  <c r="M90" i="20"/>
  <c r="M89" i="20" s="1"/>
  <c r="M85" i="20" s="1"/>
  <c r="L90" i="20"/>
  <c r="L89" i="20" s="1"/>
  <c r="L85" i="20" s="1"/>
  <c r="K90" i="20"/>
  <c r="J90" i="20"/>
  <c r="I90" i="20"/>
  <c r="I89" i="20" s="1"/>
  <c r="I85" i="20" s="1"/>
  <c r="H90" i="20"/>
  <c r="H89" i="20" s="1"/>
  <c r="H85" i="20" s="1"/>
  <c r="G90" i="20"/>
  <c r="G89" i="20" s="1"/>
  <c r="F90" i="20"/>
  <c r="E90" i="20"/>
  <c r="S89" i="20"/>
  <c r="R89" i="20"/>
  <c r="N89" i="20"/>
  <c r="K89" i="20"/>
  <c r="J89" i="20"/>
  <c r="F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M86" i="20"/>
  <c r="L86" i="20"/>
  <c r="K86" i="20"/>
  <c r="K85" i="20" s="1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H81" i="20" s="1"/>
  <c r="T81" i="20"/>
  <c r="P81" i="20"/>
  <c r="U80" i="20"/>
  <c r="U79" i="20" s="1"/>
  <c r="T80" i="20"/>
  <c r="S80" i="20"/>
  <c r="Q80" i="20"/>
  <c r="Q79" i="20" s="1"/>
  <c r="P80" i="20"/>
  <c r="P79" i="20" s="1"/>
  <c r="O80" i="20"/>
  <c r="M80" i="20"/>
  <c r="M79" i="20" s="1"/>
  <c r="L80" i="20"/>
  <c r="K80" i="20"/>
  <c r="I80" i="20"/>
  <c r="I79" i="20" s="1"/>
  <c r="H80" i="20"/>
  <c r="H79" i="20" s="1"/>
  <c r="G80" i="20"/>
  <c r="E80" i="20"/>
  <c r="E79" i="20" s="1"/>
  <c r="T79" i="20"/>
  <c r="S79" i="20"/>
  <c r="O79" i="20"/>
  <c r="L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N75" i="20" s="1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F75" i="20" s="1"/>
  <c r="E76" i="20"/>
  <c r="R75" i="20"/>
  <c r="J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J74" i="20"/>
  <c r="I74" i="20"/>
  <c r="I73" i="20" s="1"/>
  <c r="H74" i="20"/>
  <c r="H73" i="20" s="1"/>
  <c r="G74" i="20"/>
  <c r="G73" i="20" s="1"/>
  <c r="F74" i="20"/>
  <c r="E74" i="20"/>
  <c r="S73" i="20"/>
  <c r="R73" i="20"/>
  <c r="N73" i="20"/>
  <c r="K73" i="20"/>
  <c r="J73" i="20"/>
  <c r="F73" i="20"/>
  <c r="U72" i="20"/>
  <c r="U71" i="20" s="1"/>
  <c r="T72" i="20"/>
  <c r="T71" i="20" s="1"/>
  <c r="S72" i="20"/>
  <c r="R72" i="20"/>
  <c r="R71" i="20" s="1"/>
  <c r="Q72" i="20"/>
  <c r="Q71" i="20" s="1"/>
  <c r="P72" i="20"/>
  <c r="P71" i="20" s="1"/>
  <c r="O72" i="20"/>
  <c r="N72" i="20"/>
  <c r="M72" i="20"/>
  <c r="M71" i="20" s="1"/>
  <c r="L72" i="20"/>
  <c r="L71" i="20" s="1"/>
  <c r="K72" i="20"/>
  <c r="J72" i="20"/>
  <c r="J71" i="20" s="1"/>
  <c r="I72" i="20"/>
  <c r="I71" i="20" s="1"/>
  <c r="H72" i="20"/>
  <c r="H71" i="20" s="1"/>
  <c r="G72" i="20"/>
  <c r="F72" i="20"/>
  <c r="E72" i="20"/>
  <c r="V72" i="20" s="1"/>
  <c r="S71" i="20"/>
  <c r="O71" i="20"/>
  <c r="N71" i="20"/>
  <c r="K71" i="20"/>
  <c r="G71" i="20"/>
  <c r="F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S45" i="20" s="1"/>
  <c r="S31" i="20" s="1"/>
  <c r="R46" i="20"/>
  <c r="Q46" i="20"/>
  <c r="Q45" i="20" s="1"/>
  <c r="P46" i="20"/>
  <c r="P45" i="20" s="1"/>
  <c r="O46" i="20"/>
  <c r="O45" i="20" s="1"/>
  <c r="O31" i="20" s="1"/>
  <c r="N46" i="20"/>
  <c r="M46" i="20"/>
  <c r="M45" i="20" s="1"/>
  <c r="L46" i="20"/>
  <c r="K46" i="20"/>
  <c r="K45" i="20" s="1"/>
  <c r="K31" i="20" s="1"/>
  <c r="J46" i="20"/>
  <c r="J45" i="20" s="1"/>
  <c r="I46" i="20"/>
  <c r="I45" i="20" s="1"/>
  <c r="G46" i="20"/>
  <c r="F46" i="20"/>
  <c r="F45" i="20" s="1"/>
  <c r="V45" i="20" s="1"/>
  <c r="E46" i="20"/>
  <c r="E45" i="20" s="1"/>
  <c r="R45" i="20"/>
  <c r="N45" i="20"/>
  <c r="L45" i="20"/>
  <c r="H45" i="20"/>
  <c r="G45" i="20"/>
  <c r="V44" i="20"/>
  <c r="V43" i="20"/>
  <c r="U42" i="20"/>
  <c r="T42" i="20"/>
  <c r="S42" i="20"/>
  <c r="R42" i="20"/>
  <c r="R31" i="20" s="1"/>
  <c r="Q42" i="20"/>
  <c r="P42" i="20"/>
  <c r="O42" i="20"/>
  <c r="N42" i="20"/>
  <c r="N31" i="20" s="1"/>
  <c r="M42" i="20"/>
  <c r="L42" i="20"/>
  <c r="K42" i="20"/>
  <c r="J42" i="20"/>
  <c r="I42" i="20"/>
  <c r="H42" i="20"/>
  <c r="G42" i="20"/>
  <c r="F42" i="20"/>
  <c r="F31" i="20" s="1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M32" i="20"/>
  <c r="L32" i="20"/>
  <c r="L31" i="20" s="1"/>
  <c r="K32" i="20"/>
  <c r="J32" i="20"/>
  <c r="I32" i="20"/>
  <c r="H32" i="20"/>
  <c r="H31" i="20" s="1"/>
  <c r="G32" i="20"/>
  <c r="G31" i="20" s="1"/>
  <c r="F32" i="20"/>
  <c r="E32" i="20"/>
  <c r="T31" i="20"/>
  <c r="J31" i="20"/>
  <c r="E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H28" i="20"/>
  <c r="H27" i="20" s="1"/>
  <c r="T27" i="20"/>
  <c r="P27" i="20"/>
  <c r="T26" i="20"/>
  <c r="T25" i="20" s="1"/>
  <c r="P26" i="20"/>
  <c r="P25" i="20" s="1"/>
  <c r="H26" i="20"/>
  <c r="H25" i="20"/>
  <c r="T24" i="20"/>
  <c r="P24" i="20"/>
  <c r="H24" i="20"/>
  <c r="H22" i="20" s="1"/>
  <c r="T23" i="20"/>
  <c r="T22" i="20" s="1"/>
  <c r="P23" i="20"/>
  <c r="H23" i="20"/>
  <c r="P22" i="20"/>
  <c r="T21" i="20"/>
  <c r="P21" i="20"/>
  <c r="P20" i="20" s="1"/>
  <c r="H21" i="20"/>
  <c r="H20" i="20" s="1"/>
  <c r="T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14" i="20" s="1"/>
  <c r="R16" i="20"/>
  <c r="R82" i="20" s="1"/>
  <c r="R81" i="20" s="1"/>
  <c r="Q16" i="20"/>
  <c r="Q82" i="20" s="1"/>
  <c r="Q81" i="20" s="1"/>
  <c r="O16" i="20"/>
  <c r="O23" i="20" s="1"/>
  <c r="N16" i="20"/>
  <c r="M16" i="20"/>
  <c r="M82" i="20" s="1"/>
  <c r="M81" i="20" s="1"/>
  <c r="L16" i="20"/>
  <c r="L23" i="20" s="1"/>
  <c r="K16" i="20"/>
  <c r="K23" i="20" s="1"/>
  <c r="J16" i="20"/>
  <c r="I16" i="20"/>
  <c r="I82" i="20" s="1"/>
  <c r="I81" i="20" s="1"/>
  <c r="G16" i="20"/>
  <c r="G23" i="20" s="1"/>
  <c r="F16" i="20"/>
  <c r="F82" i="20" s="1"/>
  <c r="F81" i="20" s="1"/>
  <c r="E16" i="20"/>
  <c r="U15" i="20"/>
  <c r="T15" i="20"/>
  <c r="R15" i="20"/>
  <c r="Q15" i="20"/>
  <c r="P15" i="20"/>
  <c r="O15" i="20"/>
  <c r="M15" i="20"/>
  <c r="L15" i="20"/>
  <c r="K15" i="20"/>
  <c r="I15" i="20"/>
  <c r="H15" i="20"/>
  <c r="G15" i="20"/>
  <c r="F15" i="20"/>
  <c r="T14" i="20"/>
  <c r="R14" i="20"/>
  <c r="Q14" i="20"/>
  <c r="P14" i="20"/>
  <c r="O14" i="20"/>
  <c r="O13" i="20" s="1"/>
  <c r="L14" i="20"/>
  <c r="K14" i="20"/>
  <c r="K13" i="20" s="1"/>
  <c r="H14" i="20"/>
  <c r="G14" i="20"/>
  <c r="G13" i="20" s="1"/>
  <c r="F14" i="20"/>
  <c r="T13" i="20"/>
  <c r="Q13" i="20"/>
  <c r="P13" i="20"/>
  <c r="L13" i="20"/>
  <c r="H13" i="20"/>
  <c r="U12" i="20"/>
  <c r="T12" i="20"/>
  <c r="S12" i="20"/>
  <c r="R12" i="20"/>
  <c r="R10" i="20" s="1"/>
  <c r="R8" i="20" s="1"/>
  <c r="Q12" i="20"/>
  <c r="P12" i="20"/>
  <c r="O12" i="20"/>
  <c r="N12" i="20"/>
  <c r="M12" i="20"/>
  <c r="L12" i="20"/>
  <c r="L10" i="20" s="1"/>
  <c r="K12" i="20"/>
  <c r="J12" i="20"/>
  <c r="J10" i="20" s="1"/>
  <c r="J8" i="20" s="1"/>
  <c r="I12" i="20"/>
  <c r="H12" i="20"/>
  <c r="G12" i="20"/>
  <c r="F12" i="20"/>
  <c r="F10" i="20" s="1"/>
  <c r="F8" i="20" s="1"/>
  <c r="E12" i="20"/>
  <c r="U11" i="20"/>
  <c r="U10" i="20" s="1"/>
  <c r="T11" i="20"/>
  <c r="S11" i="20"/>
  <c r="R11" i="20"/>
  <c r="Q11" i="20"/>
  <c r="Q10" i="20" s="1"/>
  <c r="Q8" i="20" s="1"/>
  <c r="P11" i="20"/>
  <c r="O11" i="20"/>
  <c r="O10" i="20" s="1"/>
  <c r="O8" i="20" s="1"/>
  <c r="N11" i="20"/>
  <c r="M11" i="20"/>
  <c r="M10" i="20" s="1"/>
  <c r="L11" i="20"/>
  <c r="K11" i="20"/>
  <c r="K10" i="20" s="1"/>
  <c r="K8" i="20" s="1"/>
  <c r="J11" i="20"/>
  <c r="I11" i="20"/>
  <c r="I10" i="20" s="1"/>
  <c r="H11" i="20"/>
  <c r="G11" i="20"/>
  <c r="G10" i="20" s="1"/>
  <c r="G8" i="20" s="1"/>
  <c r="F11" i="20"/>
  <c r="E11" i="20"/>
  <c r="T10" i="20"/>
  <c r="S10" i="20"/>
  <c r="S8" i="20" s="1"/>
  <c r="P10" i="20"/>
  <c r="N10" i="20"/>
  <c r="N8" i="20" s="1"/>
  <c r="H10" i="20"/>
  <c r="H8" i="20" s="1"/>
  <c r="H4" i="20" s="1"/>
  <c r="E10" i="20"/>
  <c r="U9" i="20"/>
  <c r="T9" i="20"/>
  <c r="T8" i="20" s="1"/>
  <c r="S9" i="20"/>
  <c r="R9" i="20"/>
  <c r="Q9" i="20"/>
  <c r="P9" i="20"/>
  <c r="P8" i="20" s="1"/>
  <c r="O9" i="20"/>
  <c r="N9" i="20"/>
  <c r="M9" i="20"/>
  <c r="L9" i="20"/>
  <c r="K9" i="20"/>
  <c r="J9" i="20"/>
  <c r="I9" i="20"/>
  <c r="F9" i="20"/>
  <c r="E9" i="20"/>
  <c r="U8" i="20"/>
  <c r="M8" i="20"/>
  <c r="I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T5" i="20" s="1"/>
  <c r="T4" i="20" s="1"/>
  <c r="S6" i="20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J6" i="20"/>
  <c r="I6" i="20"/>
  <c r="I5" i="20" s="1"/>
  <c r="G6" i="20"/>
  <c r="F6" i="20"/>
  <c r="E6" i="20"/>
  <c r="S5" i="20"/>
  <c r="P5" i="20"/>
  <c r="P4" i="20" s="1"/>
  <c r="O5" i="20"/>
  <c r="L5" i="20"/>
  <c r="K5" i="20"/>
  <c r="J5" i="20"/>
  <c r="H5" i="20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1" i="25" s="1"/>
  <c r="W100" i="25"/>
  <c r="W99" i="25"/>
  <c r="W98" i="25"/>
  <c r="W97" i="25"/>
  <c r="V96" i="25"/>
  <c r="U96" i="25"/>
  <c r="T96" i="25"/>
  <c r="S96" i="25"/>
  <c r="S72" i="25" s="1"/>
  <c r="S71" i="25" s="1"/>
  <c r="R96" i="25"/>
  <c r="Q96" i="25"/>
  <c r="P96" i="25"/>
  <c r="O96" i="25"/>
  <c r="O72" i="25" s="1"/>
  <c r="O71" i="25" s="1"/>
  <c r="N96" i="25"/>
  <c r="M96" i="25"/>
  <c r="L96" i="25"/>
  <c r="K96" i="25"/>
  <c r="K72" i="25" s="1"/>
  <c r="K71" i="25" s="1"/>
  <c r="J96" i="25"/>
  <c r="I96" i="25"/>
  <c r="H96" i="25"/>
  <c r="G96" i="25"/>
  <c r="G72" i="25" s="1"/>
  <c r="G7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W93" i="25" s="1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O89" i="25"/>
  <c r="M89" i="25"/>
  <c r="I89" i="25"/>
  <c r="G89" i="25"/>
  <c r="E89" i="25"/>
  <c r="W88" i="25"/>
  <c r="W87" i="25"/>
  <c r="V86" i="25"/>
  <c r="S86" i="25"/>
  <c r="S85" i="25" s="1"/>
  <c r="R86" i="25"/>
  <c r="Q86" i="25"/>
  <c r="P86" i="25"/>
  <c r="O86" i="25"/>
  <c r="O85" i="25" s="1"/>
  <c r="N86" i="25"/>
  <c r="M86" i="25"/>
  <c r="M85" i="25" s="1"/>
  <c r="L86" i="25"/>
  <c r="K86" i="25"/>
  <c r="K85" i="25" s="1"/>
  <c r="J86" i="25"/>
  <c r="I86" i="25"/>
  <c r="H86" i="25"/>
  <c r="G86" i="25"/>
  <c r="F86" i="25"/>
  <c r="E86" i="25"/>
  <c r="E85" i="25" s="1"/>
  <c r="Q85" i="25"/>
  <c r="I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M52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T80" i="25"/>
  <c r="T79" i="25" s="1"/>
  <c r="R80" i="25"/>
  <c r="R79" i="25" s="1"/>
  <c r="Q80" i="25"/>
  <c r="Q79" i="25" s="1"/>
  <c r="P80" i="25"/>
  <c r="P79" i="25" s="1"/>
  <c r="N80" i="25"/>
  <c r="N79" i="25" s="1"/>
  <c r="M80" i="25"/>
  <c r="L80" i="25"/>
  <c r="L79" i="25" s="1"/>
  <c r="J80" i="25"/>
  <c r="J79" i="25" s="1"/>
  <c r="I80" i="25"/>
  <c r="I79" i="25" s="1"/>
  <c r="H80" i="25"/>
  <c r="H79" i="25" s="1"/>
  <c r="F80" i="25"/>
  <c r="F79" i="25" s="1"/>
  <c r="E80" i="25"/>
  <c r="U79" i="25"/>
  <c r="M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U75" i="25"/>
  <c r="S75" i="25"/>
  <c r="O75" i="25"/>
  <c r="M75" i="25"/>
  <c r="K75" i="25"/>
  <c r="G75" i="25"/>
  <c r="E75" i="25"/>
  <c r="V74" i="25"/>
  <c r="V73" i="25" s="1"/>
  <c r="U74" i="25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I73" i="25" s="1"/>
  <c r="H74" i="25"/>
  <c r="H73" i="25" s="1"/>
  <c r="G74" i="25"/>
  <c r="G73" i="25" s="1"/>
  <c r="F74" i="25"/>
  <c r="E74" i="25"/>
  <c r="U73" i="25"/>
  <c r="S73" i="25"/>
  <c r="M73" i="25"/>
  <c r="K73" i="25"/>
  <c r="E73" i="25"/>
  <c r="V72" i="25"/>
  <c r="V71" i="25" s="1"/>
  <c r="U72" i="25"/>
  <c r="T72" i="25"/>
  <c r="T71" i="25" s="1"/>
  <c r="R72" i="25"/>
  <c r="R71" i="25" s="1"/>
  <c r="Q72" i="25"/>
  <c r="P72" i="25"/>
  <c r="P71" i="25" s="1"/>
  <c r="N72" i="25"/>
  <c r="N71" i="25" s="1"/>
  <c r="M72" i="25"/>
  <c r="L72" i="25"/>
  <c r="L71" i="25" s="1"/>
  <c r="J72" i="25"/>
  <c r="J71" i="25" s="1"/>
  <c r="I72" i="25"/>
  <c r="H72" i="25"/>
  <c r="H71" i="25" s="1"/>
  <c r="F72" i="25"/>
  <c r="F71" i="25" s="1"/>
  <c r="E72" i="25"/>
  <c r="U71" i="25"/>
  <c r="Q71" i="25"/>
  <c r="M71" i="25"/>
  <c r="I71" i="25"/>
  <c r="I52" i="25" s="1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Q31" i="25" s="1"/>
  <c r="P47" i="25"/>
  <c r="O47" i="25"/>
  <c r="N47" i="25"/>
  <c r="M47" i="25"/>
  <c r="M31" i="25" s="1"/>
  <c r="L47" i="25"/>
  <c r="K47" i="25"/>
  <c r="J47" i="25"/>
  <c r="I47" i="25"/>
  <c r="I31" i="25" s="1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T31" i="25"/>
  <c r="P31" i="25"/>
  <c r="L31" i="25"/>
  <c r="H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R29" i="25"/>
  <c r="Q29" i="25"/>
  <c r="P29" i="25"/>
  <c r="N29" i="25"/>
  <c r="M29" i="25"/>
  <c r="L29" i="25"/>
  <c r="J29" i="25"/>
  <c r="I29" i="25"/>
  <c r="H29" i="25"/>
  <c r="F29" i="25"/>
  <c r="E29" i="25"/>
  <c r="V28" i="25"/>
  <c r="V27" i="25" s="1"/>
  <c r="V4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L27" i="25"/>
  <c r="I27" i="25"/>
  <c r="H27" i="25"/>
  <c r="E27" i="25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Q22" i="25" s="1"/>
  <c r="P23" i="25"/>
  <c r="P22" i="25" s="1"/>
  <c r="O23" i="25"/>
  <c r="N23" i="25"/>
  <c r="M23" i="25"/>
  <c r="M22" i="25" s="1"/>
  <c r="L23" i="25"/>
  <c r="L22" i="25" s="1"/>
  <c r="K23" i="25"/>
  <c r="J23" i="25"/>
  <c r="I23" i="25"/>
  <c r="I22" i="25" s="1"/>
  <c r="H23" i="25"/>
  <c r="H22" i="25" s="1"/>
  <c r="G23" i="25"/>
  <c r="F23" i="25"/>
  <c r="E23" i="25"/>
  <c r="E22" i="25" s="1"/>
  <c r="V22" i="25"/>
  <c r="S22" i="25"/>
  <c r="R22" i="25"/>
  <c r="O22" i="25"/>
  <c r="N22" i="25"/>
  <c r="K22" i="25"/>
  <c r="J22" i="25"/>
  <c r="G22" i="25"/>
  <c r="F22" i="25"/>
  <c r="V21" i="25"/>
  <c r="U21" i="25"/>
  <c r="U20" i="25" s="1"/>
  <c r="T21" i="25"/>
  <c r="T20" i="25" s="1"/>
  <c r="S21" i="25"/>
  <c r="R21" i="25"/>
  <c r="Q21" i="25"/>
  <c r="Q20" i="25" s="1"/>
  <c r="P21" i="25"/>
  <c r="P20" i="25" s="1"/>
  <c r="O21" i="25"/>
  <c r="N21" i="25"/>
  <c r="M21" i="25"/>
  <c r="M20" i="25" s="1"/>
  <c r="L21" i="25"/>
  <c r="L20" i="25" s="1"/>
  <c r="K21" i="25"/>
  <c r="J21" i="25"/>
  <c r="I21" i="25"/>
  <c r="I20" i="25" s="1"/>
  <c r="H21" i="25"/>
  <c r="H20" i="25" s="1"/>
  <c r="G21" i="25"/>
  <c r="F21" i="25"/>
  <c r="E21" i="25"/>
  <c r="E20" i="25" s="1"/>
  <c r="W20" i="25" s="1"/>
  <c r="V20" i="25"/>
  <c r="S20" i="25"/>
  <c r="R20" i="25"/>
  <c r="O20" i="25"/>
  <c r="N20" i="25"/>
  <c r="K20" i="25"/>
  <c r="J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W15" i="25" s="1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L13" i="25" s="1"/>
  <c r="K14" i="25"/>
  <c r="K13" i="25" s="1"/>
  <c r="J14" i="25"/>
  <c r="I14" i="25"/>
  <c r="H14" i="25"/>
  <c r="H13" i="25" s="1"/>
  <c r="G14" i="25"/>
  <c r="G13" i="25" s="1"/>
  <c r="F14" i="25"/>
  <c r="E14" i="25"/>
  <c r="V13" i="25"/>
  <c r="U13" i="25"/>
  <c r="R13" i="25"/>
  <c r="Q13" i="25"/>
  <c r="N13" i="25"/>
  <c r="M13" i="25"/>
  <c r="J13" i="25"/>
  <c r="I13" i="25"/>
  <c r="F13" i="25"/>
  <c r="E13" i="25"/>
  <c r="V12" i="25"/>
  <c r="U12" i="25"/>
  <c r="S12" i="25"/>
  <c r="R12" i="25"/>
  <c r="R10" i="25" s="1"/>
  <c r="R8" i="25" s="1"/>
  <c r="Q12" i="25"/>
  <c r="P12" i="25"/>
  <c r="O12" i="25"/>
  <c r="N12" i="25"/>
  <c r="N10" i="25" s="1"/>
  <c r="N8" i="25" s="1"/>
  <c r="N4" i="25" s="1"/>
  <c r="M12" i="25"/>
  <c r="L12" i="25"/>
  <c r="K12" i="25"/>
  <c r="J12" i="25"/>
  <c r="J10" i="25" s="1"/>
  <c r="J8" i="25" s="1"/>
  <c r="J4" i="25" s="1"/>
  <c r="I12" i="25"/>
  <c r="H12" i="25"/>
  <c r="G12" i="25"/>
  <c r="F12" i="25"/>
  <c r="F10" i="25" s="1"/>
  <c r="F8" i="25" s="1"/>
  <c r="F4" i="25" s="1"/>
  <c r="E12" i="25"/>
  <c r="V11" i="25"/>
  <c r="U11" i="25"/>
  <c r="S11" i="25"/>
  <c r="S10" i="25" s="1"/>
  <c r="S8" i="25" s="1"/>
  <c r="R11" i="25"/>
  <c r="Q11" i="25"/>
  <c r="P11" i="25"/>
  <c r="P10" i="25" s="1"/>
  <c r="O11" i="25"/>
  <c r="O10" i="25" s="1"/>
  <c r="O8" i="25" s="1"/>
  <c r="N11" i="25"/>
  <c r="M11" i="25"/>
  <c r="L11" i="25"/>
  <c r="L10" i="25" s="1"/>
  <c r="L8" i="25" s="1"/>
  <c r="K11" i="25"/>
  <c r="K10" i="25" s="1"/>
  <c r="K8" i="25" s="1"/>
  <c r="J11" i="25"/>
  <c r="I11" i="25"/>
  <c r="H11" i="25"/>
  <c r="H10" i="25" s="1"/>
  <c r="H8" i="25" s="1"/>
  <c r="G11" i="25"/>
  <c r="G10" i="25" s="1"/>
  <c r="G8" i="25" s="1"/>
  <c r="F11" i="25"/>
  <c r="E11" i="25"/>
  <c r="V10" i="25"/>
  <c r="V8" i="25" s="1"/>
  <c r="U10" i="25"/>
  <c r="U8" i="25" s="1"/>
  <c r="T10" i="25"/>
  <c r="Q10" i="25"/>
  <c r="Q8" i="25" s="1"/>
  <c r="M10" i="25"/>
  <c r="M8" i="25" s="1"/>
  <c r="I10" i="25"/>
  <c r="I8" i="25" s="1"/>
  <c r="E10" i="25"/>
  <c r="W9" i="25"/>
  <c r="T8" i="25"/>
  <c r="P8" i="25"/>
  <c r="W7" i="25"/>
  <c r="W6" i="25"/>
  <c r="V5" i="25"/>
  <c r="U5" i="25"/>
  <c r="T5" i="25"/>
  <c r="T4" i="25" s="1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R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R29" i="31" s="1"/>
  <c r="P96" i="31"/>
  <c r="N96" i="31"/>
  <c r="M96" i="31"/>
  <c r="M80" i="31" s="1"/>
  <c r="M79" i="31" s="1"/>
  <c r="L96" i="31"/>
  <c r="L29" i="31" s="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M89" i="31" s="1"/>
  <c r="L91" i="31"/>
  <c r="I91" i="31"/>
  <c r="H91" i="31"/>
  <c r="F91" i="31"/>
  <c r="F89" i="31" s="1"/>
  <c r="E91" i="31"/>
  <c r="U90" i="31"/>
  <c r="T90" i="31"/>
  <c r="T89" i="31" s="1"/>
  <c r="S90" i="31"/>
  <c r="S89" i="31" s="1"/>
  <c r="R90" i="31"/>
  <c r="P90" i="31"/>
  <c r="O90" i="31"/>
  <c r="O89" i="31" s="1"/>
  <c r="O85" i="31" s="1"/>
  <c r="N90" i="31"/>
  <c r="N89" i="31" s="1"/>
  <c r="M90" i="31"/>
  <c r="L90" i="31"/>
  <c r="L89" i="31" s="1"/>
  <c r="I90" i="31"/>
  <c r="H90" i="31"/>
  <c r="H89" i="31" s="1"/>
  <c r="F90" i="31"/>
  <c r="E90" i="31"/>
  <c r="U89" i="31"/>
  <c r="R89" i="31"/>
  <c r="R85" i="31" s="1"/>
  <c r="Q89" i="31"/>
  <c r="P89" i="31"/>
  <c r="K89" i="31"/>
  <c r="J89" i="31"/>
  <c r="I89" i="31"/>
  <c r="I85" i="31" s="1"/>
  <c r="G89" i="31"/>
  <c r="E89" i="31"/>
  <c r="V88" i="31"/>
  <c r="V87" i="31"/>
  <c r="U86" i="31"/>
  <c r="T86" i="31"/>
  <c r="T85" i="31" s="1"/>
  <c r="S86" i="31"/>
  <c r="R86" i="31"/>
  <c r="P86" i="31"/>
  <c r="P85" i="31" s="1"/>
  <c r="N86" i="31"/>
  <c r="M86" i="31"/>
  <c r="L86" i="31"/>
  <c r="I86" i="31"/>
  <c r="H86" i="31"/>
  <c r="F86" i="31"/>
  <c r="F85" i="31" s="1"/>
  <c r="E86" i="31"/>
  <c r="Q85" i="31"/>
  <c r="N85" i="31"/>
  <c r="K85" i="31"/>
  <c r="J85" i="31"/>
  <c r="G85" i="31"/>
  <c r="E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T81" i="31" s="1"/>
  <c r="S82" i="31"/>
  <c r="S81" i="31" s="1"/>
  <c r="R82" i="31"/>
  <c r="Q82" i="31"/>
  <c r="P82" i="31"/>
  <c r="P81" i="31" s="1"/>
  <c r="O82" i="31"/>
  <c r="O81" i="31" s="1"/>
  <c r="N82" i="31"/>
  <c r="M82" i="31"/>
  <c r="K82" i="31"/>
  <c r="K81" i="31" s="1"/>
  <c r="J82" i="31"/>
  <c r="J81" i="31" s="1"/>
  <c r="I82" i="31"/>
  <c r="H82" i="31"/>
  <c r="F82" i="31"/>
  <c r="E82" i="31"/>
  <c r="E81" i="31" s="1"/>
  <c r="R81" i="31"/>
  <c r="Q81" i="31"/>
  <c r="N81" i="31"/>
  <c r="M81" i="31"/>
  <c r="I81" i="31"/>
  <c r="H81" i="31"/>
  <c r="F81" i="31"/>
  <c r="T80" i="31"/>
  <c r="T79" i="31" s="1"/>
  <c r="S80" i="31"/>
  <c r="S79" i="31" s="1"/>
  <c r="R80" i="31"/>
  <c r="R79" i="31" s="1"/>
  <c r="Q80" i="31"/>
  <c r="O80" i="31"/>
  <c r="O79" i="31" s="1"/>
  <c r="N80" i="31"/>
  <c r="N79" i="31" s="1"/>
  <c r="I80" i="31"/>
  <c r="I79" i="31" s="1"/>
  <c r="H80" i="31"/>
  <c r="H79" i="31" s="1"/>
  <c r="E80" i="31"/>
  <c r="E79" i="31" s="1"/>
  <c r="Q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G73" i="31"/>
  <c r="F73" i="31"/>
  <c r="U72" i="31"/>
  <c r="U71" i="31" s="1"/>
  <c r="T72" i="31"/>
  <c r="S72" i="31"/>
  <c r="R72" i="31"/>
  <c r="R71" i="31" s="1"/>
  <c r="Q72" i="31"/>
  <c r="Q71" i="31" s="1"/>
  <c r="Q52" i="31" s="1"/>
  <c r="N72" i="31"/>
  <c r="M72" i="31"/>
  <c r="M71" i="31" s="1"/>
  <c r="L72" i="31"/>
  <c r="L71" i="31" s="1"/>
  <c r="I72" i="31"/>
  <c r="I71" i="31" s="1"/>
  <c r="H72" i="31"/>
  <c r="F72" i="31"/>
  <c r="E72" i="31"/>
  <c r="T71" i="31"/>
  <c r="S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N53" i="31" s="1"/>
  <c r="N52" i="31" s="1"/>
  <c r="I54" i="31"/>
  <c r="V54" i="31" s="1"/>
  <c r="U53" i="31"/>
  <c r="T53" i="31"/>
  <c r="S53" i="31"/>
  <c r="R53" i="31"/>
  <c r="R52" i="31" s="1"/>
  <c r="O53" i="31"/>
  <c r="L53" i="31"/>
  <c r="K53" i="31"/>
  <c r="J53" i="3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U45" i="31"/>
  <c r="T45" i="31"/>
  <c r="S45" i="31"/>
  <c r="R45" i="31"/>
  <c r="Q45" i="31"/>
  <c r="Q31" i="31" s="1"/>
  <c r="P45" i="31"/>
  <c r="O45" i="31"/>
  <c r="N45" i="31"/>
  <c r="L45" i="31"/>
  <c r="K45" i="31"/>
  <c r="J45" i="31"/>
  <c r="I45" i="31"/>
  <c r="H45" i="31"/>
  <c r="G45" i="31"/>
  <c r="F45" i="31"/>
  <c r="E45" i="31"/>
  <c r="V44" i="31"/>
  <c r="V43" i="31"/>
  <c r="U42" i="31"/>
  <c r="T42" i="31"/>
  <c r="S42" i="31"/>
  <c r="S31" i="31" s="1"/>
  <c r="R42" i="31"/>
  <c r="P42" i="31"/>
  <c r="N42" i="31"/>
  <c r="M42" i="31"/>
  <c r="L42" i="31"/>
  <c r="I42" i="31"/>
  <c r="H42" i="31"/>
  <c r="F42" i="31"/>
  <c r="F31" i="31" s="1"/>
  <c r="E42" i="31"/>
  <c r="E41" i="31"/>
  <c r="U40" i="31"/>
  <c r="T40" i="31"/>
  <c r="S40" i="3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T31" i="31" s="1"/>
  <c r="S32" i="31"/>
  <c r="R32" i="31"/>
  <c r="P32" i="31"/>
  <c r="N32" i="31"/>
  <c r="N31" i="31" s="1"/>
  <c r="M32" i="31"/>
  <c r="L32" i="31"/>
  <c r="J32" i="31"/>
  <c r="I32" i="31"/>
  <c r="I31" i="31" s="1"/>
  <c r="H32" i="31"/>
  <c r="F32" i="31"/>
  <c r="E32" i="31"/>
  <c r="U31" i="31"/>
  <c r="O31" i="31"/>
  <c r="J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T29" i="31"/>
  <c r="S29" i="31"/>
  <c r="Q29" i="31"/>
  <c r="P29" i="31"/>
  <c r="N29" i="31"/>
  <c r="M29" i="31"/>
  <c r="K29" i="31"/>
  <c r="I29" i="31"/>
  <c r="H29" i="31"/>
  <c r="E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O27" i="31" s="1"/>
  <c r="N28" i="31"/>
  <c r="N27" i="31" s="1"/>
  <c r="M28" i="31"/>
  <c r="M27" i="31" s="1"/>
  <c r="K28" i="31"/>
  <c r="J28" i="31"/>
  <c r="I28" i="31"/>
  <c r="I27" i="31" s="1"/>
  <c r="H28" i="31"/>
  <c r="H27" i="31" s="1"/>
  <c r="F28" i="31"/>
  <c r="E28" i="31"/>
  <c r="S27" i="31"/>
  <c r="R27" i="31"/>
  <c r="K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N26" i="31"/>
  <c r="M26" i="31"/>
  <c r="M25" i="31" s="1"/>
  <c r="K26" i="31"/>
  <c r="K25" i="31" s="1"/>
  <c r="J26" i="31"/>
  <c r="J25" i="31" s="1"/>
  <c r="I26" i="31"/>
  <c r="I25" i="31" s="1"/>
  <c r="H26" i="31"/>
  <c r="H25" i="31" s="1"/>
  <c r="F26" i="31"/>
  <c r="F25" i="31" s="1"/>
  <c r="E26" i="31"/>
  <c r="R25" i="31"/>
  <c r="O25" i="31"/>
  <c r="N25" i="31"/>
  <c r="U24" i="31"/>
  <c r="T24" i="31"/>
  <c r="S24" i="31"/>
  <c r="R24" i="31"/>
  <c r="Q24" i="31"/>
  <c r="Q22" i="31" s="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Q23" i="31"/>
  <c r="P23" i="31"/>
  <c r="P22" i="31" s="1"/>
  <c r="O23" i="31"/>
  <c r="N23" i="31"/>
  <c r="M23" i="31"/>
  <c r="K23" i="31"/>
  <c r="K22" i="31" s="1"/>
  <c r="J23" i="31"/>
  <c r="I23" i="31"/>
  <c r="H23" i="31"/>
  <c r="F23" i="31"/>
  <c r="E23" i="31"/>
  <c r="T22" i="31"/>
  <c r="I22" i="31"/>
  <c r="H22" i="31"/>
  <c r="U21" i="31"/>
  <c r="T21" i="31"/>
  <c r="S21" i="31"/>
  <c r="S20" i="31" s="1"/>
  <c r="R21" i="31"/>
  <c r="R20" i="31" s="1"/>
  <c r="Q21" i="3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H21" i="31"/>
  <c r="H20" i="31" s="1"/>
  <c r="F21" i="31"/>
  <c r="E21" i="31"/>
  <c r="U20" i="31"/>
  <c r="T20" i="31"/>
  <c r="Q20" i="31"/>
  <c r="M20" i="31"/>
  <c r="I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1" i="31" s="1"/>
  <c r="L20" i="31" s="1"/>
  <c r="G16" i="31"/>
  <c r="G15" i="31" s="1"/>
  <c r="U15" i="31"/>
  <c r="T15" i="31"/>
  <c r="S15" i="31"/>
  <c r="R15" i="31"/>
  <c r="R13" i="31" s="1"/>
  <c r="Q15" i="31"/>
  <c r="P15" i="31"/>
  <c r="O15" i="31"/>
  <c r="N15" i="31"/>
  <c r="N13" i="31" s="1"/>
  <c r="M15" i="31"/>
  <c r="K15" i="31"/>
  <c r="J15" i="31"/>
  <c r="I15" i="31"/>
  <c r="H15" i="31"/>
  <c r="F15" i="31"/>
  <c r="F13" i="31" s="1"/>
  <c r="E15" i="31"/>
  <c r="U14" i="31"/>
  <c r="T14" i="31"/>
  <c r="T13" i="31" s="1"/>
  <c r="S14" i="31"/>
  <c r="S13" i="31" s="1"/>
  <c r="R14" i="31"/>
  <c r="Q14" i="31"/>
  <c r="Q13" i="31" s="1"/>
  <c r="P14" i="31"/>
  <c r="P13" i="31" s="1"/>
  <c r="O14" i="31"/>
  <c r="O13" i="31" s="1"/>
  <c r="N14" i="31"/>
  <c r="M14" i="31"/>
  <c r="K14" i="31"/>
  <c r="K13" i="31" s="1"/>
  <c r="J14" i="31"/>
  <c r="I14" i="31"/>
  <c r="I13" i="31" s="1"/>
  <c r="H14" i="31"/>
  <c r="H13" i="31" s="1"/>
  <c r="F14" i="31"/>
  <c r="E14" i="31"/>
  <c r="U13" i="31"/>
  <c r="M13" i="31"/>
  <c r="J13" i="31"/>
  <c r="E13" i="31"/>
  <c r="U12" i="31"/>
  <c r="T12" i="31"/>
  <c r="S12" i="31"/>
  <c r="R12" i="31"/>
  <c r="Q12" i="31"/>
  <c r="N12" i="31"/>
  <c r="M12" i="31"/>
  <c r="L12" i="31"/>
  <c r="I12" i="31"/>
  <c r="H12" i="31"/>
  <c r="F12" i="31"/>
  <c r="E12" i="31"/>
  <c r="T11" i="31"/>
  <c r="S11" i="31"/>
  <c r="R11" i="31"/>
  <c r="R10" i="31" s="1"/>
  <c r="R8" i="31" s="1"/>
  <c r="Q11" i="31"/>
  <c r="N11" i="31"/>
  <c r="N10" i="31" s="1"/>
  <c r="N8" i="31" s="1"/>
  <c r="M11" i="31"/>
  <c r="I11" i="31"/>
  <c r="H11" i="31"/>
  <c r="H10" i="31" s="1"/>
  <c r="H8" i="31" s="1"/>
  <c r="F11" i="31"/>
  <c r="T10" i="31"/>
  <c r="T8" i="31" s="1"/>
  <c r="S10" i="31"/>
  <c r="S8" i="31" s="1"/>
  <c r="O10" i="31"/>
  <c r="K10" i="31"/>
  <c r="K8" i="31" s="1"/>
  <c r="J10" i="31"/>
  <c r="J8" i="31" s="1"/>
  <c r="G10" i="31"/>
  <c r="Q9" i="31"/>
  <c r="P9" i="31"/>
  <c r="M9" i="31"/>
  <c r="E9" i="31"/>
  <c r="O8" i="31"/>
  <c r="G8" i="31"/>
  <c r="Q7" i="31"/>
  <c r="P7" i="31"/>
  <c r="M7" i="31"/>
  <c r="E7" i="31"/>
  <c r="V7" i="31" s="1"/>
  <c r="Q6" i="31"/>
  <c r="P6" i="31"/>
  <c r="P5" i="31" s="1"/>
  <c r="M6" i="31"/>
  <c r="E6" i="31"/>
  <c r="V6" i="31" s="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L109" i="21"/>
  <c r="J109" i="2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H96" i="21"/>
  <c r="L96" i="21" s="1"/>
  <c r="G96" i="21"/>
  <c r="G80" i="21" s="1"/>
  <c r="G79" i="21" s="1"/>
  <c r="F96" i="21"/>
  <c r="F80" i="21" s="1"/>
  <c r="F79" i="21" s="1"/>
  <c r="E96" i="21"/>
  <c r="E72" i="21" s="1"/>
  <c r="E71" i="21" s="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H91" i="21"/>
  <c r="G91" i="21"/>
  <c r="F91" i="21"/>
  <c r="E91" i="21"/>
  <c r="L91" i="21" s="1"/>
  <c r="K90" i="21"/>
  <c r="J90" i="21"/>
  <c r="I90" i="21"/>
  <c r="H90" i="21"/>
  <c r="H89" i="21" s="1"/>
  <c r="G90" i="21"/>
  <c r="F90" i="21"/>
  <c r="E90" i="21"/>
  <c r="K89" i="21"/>
  <c r="K85" i="21" s="1"/>
  <c r="G89" i="21"/>
  <c r="G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K81" i="21" s="1"/>
  <c r="J82" i="21"/>
  <c r="J81" i="21" s="1"/>
  <c r="I82" i="21"/>
  <c r="G82" i="21"/>
  <c r="F82" i="21"/>
  <c r="F81" i="21" s="1"/>
  <c r="E82" i="21"/>
  <c r="E81" i="21" s="1"/>
  <c r="I81" i="21"/>
  <c r="G81" i="21"/>
  <c r="J80" i="21"/>
  <c r="J79" i="21"/>
  <c r="L78" i="21"/>
  <c r="K77" i="21"/>
  <c r="J77" i="21"/>
  <c r="I77" i="21"/>
  <c r="H77" i="21"/>
  <c r="G77" i="21"/>
  <c r="F77" i="21"/>
  <c r="E77" i="21"/>
  <c r="K76" i="21"/>
  <c r="K75" i="21" s="1"/>
  <c r="J76" i="21"/>
  <c r="I76" i="21"/>
  <c r="H76" i="21"/>
  <c r="H75" i="21" s="1"/>
  <c r="G76" i="21"/>
  <c r="F76" i="21"/>
  <c r="E76" i="21"/>
  <c r="J75" i="21"/>
  <c r="I75" i="21"/>
  <c r="G75" i="21"/>
  <c r="F75" i="21"/>
  <c r="E75" i="21"/>
  <c r="L75" i="21" s="1"/>
  <c r="K74" i="21"/>
  <c r="I74" i="21"/>
  <c r="I73" i="21" s="1"/>
  <c r="H74" i="21"/>
  <c r="H73" i="21" s="1"/>
  <c r="G74" i="21"/>
  <c r="F74" i="21"/>
  <c r="F73" i="21" s="1"/>
  <c r="E74" i="21"/>
  <c r="K73" i="21"/>
  <c r="G73" i="21"/>
  <c r="E73" i="21"/>
  <c r="K72" i="21"/>
  <c r="K71" i="21" s="1"/>
  <c r="J72" i="21"/>
  <c r="G72" i="21"/>
  <c r="F72" i="21"/>
  <c r="F71" i="21" s="1"/>
  <c r="J71" i="21"/>
  <c r="G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F31" i="21" s="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G31" i="21" s="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L32" i="21" s="1"/>
  <c r="J31" i="21"/>
  <c r="K30" i="21"/>
  <c r="J30" i="21"/>
  <c r="I30" i="21"/>
  <c r="G30" i="21"/>
  <c r="F30" i="21"/>
  <c r="E30" i="21"/>
  <c r="K29" i="21"/>
  <c r="J29" i="21"/>
  <c r="G29" i="21"/>
  <c r="F29" i="21"/>
  <c r="K28" i="21"/>
  <c r="J28" i="21"/>
  <c r="J27" i="21" s="1"/>
  <c r="I28" i="21"/>
  <c r="I27" i="21" s="1"/>
  <c r="G28" i="21"/>
  <c r="F28" i="21"/>
  <c r="E28" i="21"/>
  <c r="E27" i="21" s="1"/>
  <c r="K27" i="21"/>
  <c r="G27" i="21"/>
  <c r="F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E22" i="21" s="1"/>
  <c r="K23" i="21"/>
  <c r="K22" i="21" s="1"/>
  <c r="J23" i="21"/>
  <c r="I23" i="21"/>
  <c r="G23" i="21"/>
  <c r="G22" i="21" s="1"/>
  <c r="F23" i="21"/>
  <c r="F22" i="21" s="1"/>
  <c r="E23" i="21"/>
  <c r="J22" i="21"/>
  <c r="I22" i="21"/>
  <c r="K21" i="21"/>
  <c r="K20" i="21" s="1"/>
  <c r="J21" i="21"/>
  <c r="I21" i="21"/>
  <c r="G21" i="21"/>
  <c r="G20" i="21" s="1"/>
  <c r="F21" i="21"/>
  <c r="E21" i="21"/>
  <c r="J20" i="21"/>
  <c r="I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K15" i="21"/>
  <c r="J15" i="21"/>
  <c r="I15" i="21"/>
  <c r="H15" i="21"/>
  <c r="G15" i="21"/>
  <c r="F15" i="21"/>
  <c r="E15" i="21"/>
  <c r="K14" i="21"/>
  <c r="J14" i="21"/>
  <c r="J13" i="21" s="1"/>
  <c r="I14" i="21"/>
  <c r="G14" i="21"/>
  <c r="F14" i="21"/>
  <c r="E14" i="21"/>
  <c r="E13" i="21" s="1"/>
  <c r="I13" i="21"/>
  <c r="F13" i="21"/>
  <c r="K12" i="21"/>
  <c r="J12" i="21"/>
  <c r="I12" i="21"/>
  <c r="G12" i="21"/>
  <c r="F12" i="21"/>
  <c r="E12" i="21"/>
  <c r="K11" i="21"/>
  <c r="J11" i="21"/>
  <c r="J10" i="21" s="1"/>
  <c r="J8" i="21" s="1"/>
  <c r="I11" i="21"/>
  <c r="I10" i="21" s="1"/>
  <c r="I8" i="21" s="1"/>
  <c r="H11" i="21"/>
  <c r="G11" i="21"/>
  <c r="F11" i="21"/>
  <c r="F10" i="21" s="1"/>
  <c r="F8" i="21" s="1"/>
  <c r="E11" i="21"/>
  <c r="E10" i="21" s="1"/>
  <c r="K10" i="21"/>
  <c r="K8" i="21" s="1"/>
  <c r="G10" i="21"/>
  <c r="G8" i="21" s="1"/>
  <c r="H9" i="21"/>
  <c r="H7" i="21"/>
  <c r="L7" i="21" s="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Q72" i="26" s="1"/>
  <c r="Q71" i="26" s="1"/>
  <c r="P96" i="26"/>
  <c r="P72" i="26" s="1"/>
  <c r="P71" i="26" s="1"/>
  <c r="O96" i="26"/>
  <c r="N96" i="26"/>
  <c r="N72" i="26" s="1"/>
  <c r="N71" i="26" s="1"/>
  <c r="M96" i="26"/>
  <c r="M72" i="26" s="1"/>
  <c r="M71" i="26" s="1"/>
  <c r="L96" i="26"/>
  <c r="L72" i="26" s="1"/>
  <c r="L71" i="26" s="1"/>
  <c r="K96" i="26"/>
  <c r="J96" i="26"/>
  <c r="J72" i="26" s="1"/>
  <c r="J71" i="26" s="1"/>
  <c r="I96" i="26"/>
  <c r="I72" i="26" s="1"/>
  <c r="I71" i="26" s="1"/>
  <c r="H96" i="26"/>
  <c r="H72" i="26" s="1"/>
  <c r="H71" i="26" s="1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P89" i="26" s="1"/>
  <c r="O91" i="26"/>
  <c r="N91" i="26"/>
  <c r="M91" i="26"/>
  <c r="L91" i="26"/>
  <c r="K91" i="26"/>
  <c r="J91" i="26"/>
  <c r="I91" i="26"/>
  <c r="H91" i="26"/>
  <c r="H89" i="26" s="1"/>
  <c r="G91" i="26"/>
  <c r="F91" i="26"/>
  <c r="E91" i="26"/>
  <c r="R90" i="26"/>
  <c r="R89" i="26" s="1"/>
  <c r="R85" i="26" s="1"/>
  <c r="Q90" i="26"/>
  <c r="Q89" i="26" s="1"/>
  <c r="P90" i="26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G90" i="26"/>
  <c r="F90" i="26"/>
  <c r="E90" i="26"/>
  <c r="S90" i="26" s="1"/>
  <c r="N89" i="26"/>
  <c r="N85" i="26" s="1"/>
  <c r="L89" i="26"/>
  <c r="F89" i="26"/>
  <c r="F85" i="26" s="1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J74" i="26"/>
  <c r="J73" i="26" s="1"/>
  <c r="I74" i="26"/>
  <c r="I73" i="26" s="1"/>
  <c r="H74" i="26"/>
  <c r="G74" i="26"/>
  <c r="F74" i="26"/>
  <c r="E74" i="26"/>
  <c r="P73" i="26"/>
  <c r="O73" i="26"/>
  <c r="L73" i="26"/>
  <c r="H73" i="26"/>
  <c r="G73" i="26"/>
  <c r="F73" i="26"/>
  <c r="O72" i="26"/>
  <c r="O71" i="26" s="1"/>
  <c r="K72" i="26"/>
  <c r="K71" i="26" s="1"/>
  <c r="G72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N53" i="26" s="1"/>
  <c r="N52" i="26" s="1"/>
  <c r="M65" i="26"/>
  <c r="L65" i="26"/>
  <c r="K65" i="26"/>
  <c r="J65" i="26"/>
  <c r="J53" i="26" s="1"/>
  <c r="I65" i="26"/>
  <c r="H65" i="26"/>
  <c r="G65" i="26"/>
  <c r="F65" i="26"/>
  <c r="F53" i="26" s="1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R53" i="26" s="1"/>
  <c r="R52" i="26" s="1"/>
  <c r="Q63" i="26"/>
  <c r="O63" i="26"/>
  <c r="N63" i="26"/>
  <c r="M63" i="26"/>
  <c r="L63" i="26"/>
  <c r="K63" i="26"/>
  <c r="J63" i="26"/>
  <c r="I63" i="26"/>
  <c r="H63" i="26"/>
  <c r="G63" i="26"/>
  <c r="F63" i="26"/>
  <c r="E63" i="26"/>
  <c r="S63" i="26" s="1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S61" i="26" s="1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S59" i="26" s="1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S57" i="26" s="1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S55" i="26" s="1"/>
  <c r="R54" i="26"/>
  <c r="Q54" i="26"/>
  <c r="P54" i="26"/>
  <c r="P53" i="26" s="1"/>
  <c r="O54" i="26"/>
  <c r="O53" i="26" s="1"/>
  <c r="N54" i="26"/>
  <c r="M54" i="26"/>
  <c r="L54" i="26"/>
  <c r="L53" i="26" s="1"/>
  <c r="K54" i="26"/>
  <c r="K53" i="26" s="1"/>
  <c r="J54" i="26"/>
  <c r="I54" i="26"/>
  <c r="H54" i="26"/>
  <c r="H53" i="26" s="1"/>
  <c r="G54" i="26"/>
  <c r="G53" i="26" s="1"/>
  <c r="F54" i="26"/>
  <c r="E54" i="26"/>
  <c r="Q53" i="26"/>
  <c r="M53" i="26"/>
  <c r="I53" i="26"/>
  <c r="E53" i="26"/>
  <c r="S51" i="26"/>
  <c r="S50" i="26"/>
  <c r="S49" i="26"/>
  <c r="S48" i="26"/>
  <c r="R47" i="26"/>
  <c r="Q47" i="26"/>
  <c r="P47" i="26"/>
  <c r="O47" i="26"/>
  <c r="N47" i="26"/>
  <c r="N31" i="26" s="1"/>
  <c r="M47" i="26"/>
  <c r="L47" i="26"/>
  <c r="K47" i="26"/>
  <c r="J47" i="26"/>
  <c r="I47" i="26"/>
  <c r="H47" i="26"/>
  <c r="G47" i="26"/>
  <c r="F47" i="26"/>
  <c r="F31" i="26" s="1"/>
  <c r="E47" i="26"/>
  <c r="R46" i="26"/>
  <c r="Q46" i="26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Q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P31" i="26" s="1"/>
  <c r="O32" i="26"/>
  <c r="N32" i="26"/>
  <c r="M32" i="26"/>
  <c r="L32" i="26"/>
  <c r="L31" i="26" s="1"/>
  <c r="K32" i="26"/>
  <c r="J32" i="26"/>
  <c r="J31" i="26" s="1"/>
  <c r="I32" i="26"/>
  <c r="H32" i="26"/>
  <c r="H31" i="26" s="1"/>
  <c r="G32" i="26"/>
  <c r="F32" i="26"/>
  <c r="E32" i="26"/>
  <c r="R31" i="26"/>
  <c r="E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M28" i="26"/>
  <c r="H28" i="26"/>
  <c r="H27" i="26" s="1"/>
  <c r="Q27" i="26"/>
  <c r="N27" i="26"/>
  <c r="M27" i="26"/>
  <c r="R26" i="26"/>
  <c r="Q26" i="26"/>
  <c r="N26" i="26"/>
  <c r="N25" i="26" s="1"/>
  <c r="M26" i="26"/>
  <c r="H26" i="26"/>
  <c r="R25" i="26"/>
  <c r="Q25" i="26"/>
  <c r="M25" i="26"/>
  <c r="H25" i="26"/>
  <c r="R24" i="26"/>
  <c r="R22" i="26" s="1"/>
  <c r="Q24" i="26"/>
  <c r="N24" i="26"/>
  <c r="M24" i="26"/>
  <c r="H24" i="26"/>
  <c r="H22" i="26" s="1"/>
  <c r="R23" i="26"/>
  <c r="Q23" i="26"/>
  <c r="N23" i="26"/>
  <c r="M23" i="26"/>
  <c r="M22" i="26" s="1"/>
  <c r="H23" i="26"/>
  <c r="Q22" i="26"/>
  <c r="N22" i="26"/>
  <c r="R21" i="26"/>
  <c r="Q21" i="26"/>
  <c r="Q20" i="26" s="1"/>
  <c r="N21" i="26"/>
  <c r="M21" i="26"/>
  <c r="H21" i="26"/>
  <c r="R20" i="26"/>
  <c r="N20" i="26"/>
  <c r="M20" i="26"/>
  <c r="H20" i="26"/>
  <c r="I19" i="26"/>
  <c r="H19" i="26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O15" i="26"/>
  <c r="O13" i="26" s="1"/>
  <c r="N15" i="26"/>
  <c r="M15" i="26"/>
  <c r="L15" i="26"/>
  <c r="K15" i="26"/>
  <c r="I15" i="26"/>
  <c r="H15" i="26"/>
  <c r="G15" i="26"/>
  <c r="R14" i="26"/>
  <c r="Q14" i="26"/>
  <c r="Q13" i="26" s="1"/>
  <c r="P14" i="26"/>
  <c r="O14" i="26"/>
  <c r="N14" i="26"/>
  <c r="M14" i="26"/>
  <c r="M13" i="26" s="1"/>
  <c r="L14" i="26"/>
  <c r="L13" i="26" s="1"/>
  <c r="I14" i="26"/>
  <c r="I13" i="26" s="1"/>
  <c r="H14" i="26"/>
  <c r="H13" i="26" s="1"/>
  <c r="R13" i="26"/>
  <c r="N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R10" i="26" s="1"/>
  <c r="Q11" i="26"/>
  <c r="Q10" i="26" s="1"/>
  <c r="O11" i="26"/>
  <c r="N11" i="26"/>
  <c r="N10" i="26" s="1"/>
  <c r="M11" i="26"/>
  <c r="M10" i="26" s="1"/>
  <c r="K11" i="26"/>
  <c r="J11" i="26"/>
  <c r="J10" i="26" s="1"/>
  <c r="I11" i="26"/>
  <c r="I10" i="26" s="1"/>
  <c r="G11" i="26"/>
  <c r="F11" i="26"/>
  <c r="F10" i="26" s="1"/>
  <c r="E11" i="26"/>
  <c r="O10" i="26"/>
  <c r="K10" i="26"/>
  <c r="G10" i="26"/>
  <c r="R9" i="26"/>
  <c r="Q9" i="26"/>
  <c r="P9" i="26"/>
  <c r="O9" i="26"/>
  <c r="N9" i="26"/>
  <c r="N8" i="26" s="1"/>
  <c r="M9" i="26"/>
  <c r="L9" i="26"/>
  <c r="K9" i="26"/>
  <c r="J9" i="26"/>
  <c r="J8" i="26" s="1"/>
  <c r="I9" i="26"/>
  <c r="I8" i="26" s="1"/>
  <c r="H9" i="26"/>
  <c r="G9" i="26"/>
  <c r="F9" i="26"/>
  <c r="E9" i="26"/>
  <c r="S9" i="26" s="1"/>
  <c r="O8" i="26"/>
  <c r="K8" i="26"/>
  <c r="G8" i="26"/>
  <c r="R7" i="26"/>
  <c r="Q7" i="26"/>
  <c r="P7" i="26"/>
  <c r="O7" i="26"/>
  <c r="N7" i="26"/>
  <c r="N5" i="26" s="1"/>
  <c r="M7" i="26"/>
  <c r="M5" i="26" s="1"/>
  <c r="L7" i="26"/>
  <c r="K7" i="26"/>
  <c r="J7" i="26"/>
  <c r="J5" i="26" s="1"/>
  <c r="I7" i="26"/>
  <c r="I5" i="26" s="1"/>
  <c r="H7" i="26"/>
  <c r="G7" i="26"/>
  <c r="F7" i="26"/>
  <c r="E7" i="26"/>
  <c r="S7" i="26" s="1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G5" i="26" s="1"/>
  <c r="F6" i="26"/>
  <c r="E6" i="26"/>
  <c r="E5" i="26" s="1"/>
  <c r="R5" i="26"/>
  <c r="Q5" i="26"/>
  <c r="K5" i="26"/>
  <c r="F5" i="26"/>
  <c r="O7" i="32"/>
  <c r="AB7" i="32"/>
  <c r="AB6" i="32"/>
  <c r="AA6" i="32"/>
  <c r="AA7" i="32" s="1"/>
  <c r="Z6" i="32"/>
  <c r="Y6" i="32"/>
  <c r="U6" i="32"/>
  <c r="R6" i="32"/>
  <c r="R7" i="32" s="1"/>
  <c r="Q6" i="32"/>
  <c r="O6" i="32"/>
  <c r="N6" i="32"/>
  <c r="M6" i="32"/>
  <c r="M7" i="32" s="1"/>
  <c r="L6" i="32"/>
  <c r="H6" i="32"/>
  <c r="E6" i="32"/>
  <c r="D6" i="32"/>
  <c r="D7" i="32" s="1"/>
  <c r="V5" i="32"/>
  <c r="W5" i="32" s="1"/>
  <c r="S5" i="32"/>
  <c r="T5" i="32" s="1"/>
  <c r="I5" i="32"/>
  <c r="J5" i="32" s="1"/>
  <c r="F5" i="32"/>
  <c r="G5" i="32" s="1"/>
  <c r="AB4" i="32"/>
  <c r="AA4" i="32"/>
  <c r="Z4" i="32"/>
  <c r="Z7" i="32" s="1"/>
  <c r="Y4" i="32"/>
  <c r="Y7" i="32" s="1"/>
  <c r="U4" i="32"/>
  <c r="U7" i="32" s="1"/>
  <c r="R4" i="32"/>
  <c r="Q4" i="32"/>
  <c r="Q7" i="32" s="1"/>
  <c r="N4" i="32"/>
  <c r="N7" i="32" s="1"/>
  <c r="M4" i="32"/>
  <c r="L4" i="32"/>
  <c r="L7" i="32" s="1"/>
  <c r="H4" i="32"/>
  <c r="H7" i="32" s="1"/>
  <c r="E4" i="32"/>
  <c r="E7" i="32" s="1"/>
  <c r="D4" i="32"/>
  <c r="O4" i="32"/>
  <c r="V3" i="32"/>
  <c r="W3" i="32" s="1"/>
  <c r="S3" i="32"/>
  <c r="S4" i="32" s="1"/>
  <c r="I3" i="32"/>
  <c r="J3" i="32" s="1"/>
  <c r="F3" i="32"/>
  <c r="G3" i="32" s="1"/>
  <c r="M4" i="26" l="1"/>
  <c r="N4" i="26"/>
  <c r="N3" i="26" s="1"/>
  <c r="M8" i="26"/>
  <c r="Q8" i="26"/>
  <c r="Q4" i="26" s="1"/>
  <c r="E8" i="21"/>
  <c r="P13" i="26"/>
  <c r="H52" i="26"/>
  <c r="F8" i="26"/>
  <c r="R8" i="26"/>
  <c r="R4" i="26" s="1"/>
  <c r="R3" i="26" s="1"/>
  <c r="F4" i="21"/>
  <c r="J4" i="21"/>
  <c r="O31" i="26"/>
  <c r="P15" i="26"/>
  <c r="S32" i="26"/>
  <c r="S6" i="26"/>
  <c r="H11" i="26"/>
  <c r="H10" i="26" s="1"/>
  <c r="H8" i="26" s="1"/>
  <c r="L11" i="26"/>
  <c r="L10" i="26" s="1"/>
  <c r="L8" i="26" s="1"/>
  <c r="P11" i="26"/>
  <c r="P10" i="26" s="1"/>
  <c r="P8" i="26" s="1"/>
  <c r="G14" i="26"/>
  <c r="G13" i="26" s="1"/>
  <c r="K14" i="26"/>
  <c r="K13" i="26" s="1"/>
  <c r="F15" i="26"/>
  <c r="J15" i="26"/>
  <c r="F18" i="26"/>
  <c r="S47" i="26"/>
  <c r="S65" i="26"/>
  <c r="S67" i="26"/>
  <c r="S68" i="26"/>
  <c r="S69" i="26"/>
  <c r="S77" i="26"/>
  <c r="S83" i="26"/>
  <c r="S91" i="26"/>
  <c r="H12" i="21"/>
  <c r="H10" i="21" s="1"/>
  <c r="L15" i="21"/>
  <c r="K31" i="21"/>
  <c r="L42" i="21"/>
  <c r="I31" i="21"/>
  <c r="K52" i="21"/>
  <c r="H4" i="31"/>
  <c r="L14" i="31"/>
  <c r="M22" i="31"/>
  <c r="U22" i="31"/>
  <c r="H31" i="31"/>
  <c r="M31" i="31"/>
  <c r="V45" i="31"/>
  <c r="J52" i="31"/>
  <c r="W10" i="25"/>
  <c r="E8" i="25"/>
  <c r="W8" i="25" s="1"/>
  <c r="W22" i="25"/>
  <c r="G31" i="26"/>
  <c r="H85" i="21"/>
  <c r="E40" i="31"/>
  <c r="V41" i="31"/>
  <c r="K31" i="26"/>
  <c r="S53" i="26"/>
  <c r="E14" i="26"/>
  <c r="S42" i="26"/>
  <c r="S66" i="26"/>
  <c r="S70" i="26"/>
  <c r="S75" i="26"/>
  <c r="S80" i="26"/>
  <c r="S86" i="26"/>
  <c r="I85" i="26"/>
  <c r="M85" i="26"/>
  <c r="M52" i="26" s="1"/>
  <c r="Q85" i="26"/>
  <c r="Q52" i="26" s="1"/>
  <c r="Q3" i="26" s="1"/>
  <c r="S93" i="26"/>
  <c r="S96" i="26"/>
  <c r="S104" i="26"/>
  <c r="K13" i="21"/>
  <c r="K4" i="21" s="1"/>
  <c r="K3" i="21" s="1"/>
  <c r="H30" i="21"/>
  <c r="L16" i="21"/>
  <c r="H14" i="21"/>
  <c r="H13" i="21" s="1"/>
  <c r="H29" i="21"/>
  <c r="L86" i="21"/>
  <c r="L90" i="21"/>
  <c r="E89" i="21"/>
  <c r="E85" i="21" s="1"/>
  <c r="L85" i="21" s="1"/>
  <c r="I89" i="21"/>
  <c r="I85" i="21" s="1"/>
  <c r="E80" i="21"/>
  <c r="E79" i="21" s="1"/>
  <c r="E52" i="21" s="1"/>
  <c r="E29" i="21"/>
  <c r="I72" i="21"/>
  <c r="I71" i="21" s="1"/>
  <c r="I29" i="21"/>
  <c r="I4" i="21" s="1"/>
  <c r="M10" i="31"/>
  <c r="M8" i="31" s="1"/>
  <c r="G30" i="31"/>
  <c r="V16" i="31"/>
  <c r="F52" i="31"/>
  <c r="M85" i="31"/>
  <c r="H4" i="25"/>
  <c r="L4" i="25"/>
  <c r="P4" i="25"/>
  <c r="H4" i="26"/>
  <c r="H3" i="26" s="1"/>
  <c r="S29" i="26"/>
  <c r="S64" i="26"/>
  <c r="E10" i="26"/>
  <c r="S10" i="26" s="1"/>
  <c r="S12" i="26"/>
  <c r="F14" i="26"/>
  <c r="F13" i="26" s="1"/>
  <c r="J14" i="26"/>
  <c r="J13" i="26" s="1"/>
  <c r="S18" i="26"/>
  <c r="S40" i="26"/>
  <c r="S46" i="26"/>
  <c r="I31" i="26"/>
  <c r="M31" i="26"/>
  <c r="S54" i="26"/>
  <c r="S56" i="26"/>
  <c r="S58" i="26"/>
  <c r="S60" i="26"/>
  <c r="S62" i="26"/>
  <c r="E72" i="26"/>
  <c r="E71" i="26" s="1"/>
  <c r="K74" i="26"/>
  <c r="K73" i="26" s="1"/>
  <c r="G89" i="26"/>
  <c r="K89" i="26"/>
  <c r="O89" i="26"/>
  <c r="L11" i="21"/>
  <c r="G13" i="21"/>
  <c r="L13" i="21" s="1"/>
  <c r="L18" i="21"/>
  <c r="L40" i="21"/>
  <c r="H53" i="21"/>
  <c r="L53" i="21" s="1"/>
  <c r="L73" i="21"/>
  <c r="J74" i="21"/>
  <c r="J73" i="21" s="1"/>
  <c r="I80" i="21"/>
  <c r="I79" i="21" s="1"/>
  <c r="F89" i="21"/>
  <c r="F85" i="21" s="1"/>
  <c r="J89" i="21"/>
  <c r="J85" i="21" s="1"/>
  <c r="G14" i="31"/>
  <c r="G13" i="31" s="1"/>
  <c r="K4" i="31"/>
  <c r="O4" i="31"/>
  <c r="L28" i="31"/>
  <c r="L27" i="31" s="1"/>
  <c r="L15" i="31"/>
  <c r="I53" i="31"/>
  <c r="S85" i="31"/>
  <c r="V96" i="31"/>
  <c r="E11" i="31"/>
  <c r="E10" i="31" s="1"/>
  <c r="P80" i="31"/>
  <c r="P79" i="31" s="1"/>
  <c r="P11" i="31"/>
  <c r="P72" i="31"/>
  <c r="P71" i="31" s="1"/>
  <c r="P12" i="31"/>
  <c r="V12" i="31" s="1"/>
  <c r="U29" i="31"/>
  <c r="U80" i="31"/>
  <c r="U79" i="31" s="1"/>
  <c r="U11" i="31"/>
  <c r="U10" i="31" s="1"/>
  <c r="U8" i="31" s="1"/>
  <c r="U4" i="31" s="1"/>
  <c r="U3" i="31" s="1"/>
  <c r="E4" i="25"/>
  <c r="I4" i="25"/>
  <c r="I3" i="25" s="1"/>
  <c r="M4" i="25"/>
  <c r="M3" i="25" s="1"/>
  <c r="Q4" i="25"/>
  <c r="U4" i="25"/>
  <c r="U3" i="25" s="1"/>
  <c r="Q52" i="25"/>
  <c r="E52" i="25"/>
  <c r="U52" i="25"/>
  <c r="L12" i="21"/>
  <c r="L45" i="21"/>
  <c r="L47" i="21"/>
  <c r="L76" i="21"/>
  <c r="L101" i="21"/>
  <c r="L11" i="31"/>
  <c r="L10" i="31" s="1"/>
  <c r="L8" i="31" s="1"/>
  <c r="Q10" i="31"/>
  <c r="Q8" i="31" s="1"/>
  <c r="Q4" i="31" s="1"/>
  <c r="Q3" i="31" s="1"/>
  <c r="I10" i="31"/>
  <c r="I8" i="31" s="1"/>
  <c r="V15" i="31"/>
  <c r="J22" i="31"/>
  <c r="J4" i="31" s="1"/>
  <c r="J3" i="31" s="1"/>
  <c r="O22" i="31"/>
  <c r="S22" i="31"/>
  <c r="S4" i="31" s="1"/>
  <c r="S3" i="31" s="1"/>
  <c r="V42" i="31"/>
  <c r="V68" i="31"/>
  <c r="L80" i="31"/>
  <c r="L79" i="31" s="1"/>
  <c r="V83" i="31"/>
  <c r="V86" i="31"/>
  <c r="L85" i="31"/>
  <c r="V90" i="31"/>
  <c r="V91" i="31"/>
  <c r="W12" i="25"/>
  <c r="W24" i="25"/>
  <c r="W26" i="25"/>
  <c r="W28" i="25"/>
  <c r="G29" i="25"/>
  <c r="G4" i="25" s="1"/>
  <c r="K29" i="25"/>
  <c r="K4" i="25" s="1"/>
  <c r="O29" i="25"/>
  <c r="O4" i="25" s="1"/>
  <c r="S29" i="25"/>
  <c r="S4" i="25" s="1"/>
  <c r="W30" i="25"/>
  <c r="W32" i="25"/>
  <c r="W42" i="25"/>
  <c r="W53" i="25"/>
  <c r="W72" i="25"/>
  <c r="W74" i="25"/>
  <c r="W77" i="25"/>
  <c r="G80" i="25"/>
  <c r="G79" i="25" s="1"/>
  <c r="K80" i="25"/>
  <c r="K79" i="25" s="1"/>
  <c r="K52" i="25" s="1"/>
  <c r="O80" i="25"/>
  <c r="O79" i="25" s="1"/>
  <c r="O52" i="25" s="1"/>
  <c r="O3" i="25" s="1"/>
  <c r="S80" i="25"/>
  <c r="S79" i="25" s="1"/>
  <c r="W96" i="25"/>
  <c r="V9" i="20"/>
  <c r="V12" i="20"/>
  <c r="H4" i="22"/>
  <c r="G4" i="22"/>
  <c r="G4" i="24"/>
  <c r="J3" i="24"/>
  <c r="M8" i="24"/>
  <c r="W13" i="25"/>
  <c r="V6" i="20"/>
  <c r="E5" i="20"/>
  <c r="L8" i="20"/>
  <c r="E82" i="20"/>
  <c r="E15" i="20"/>
  <c r="E14" i="20"/>
  <c r="J82" i="20"/>
  <c r="J81" i="20" s="1"/>
  <c r="J14" i="20"/>
  <c r="N82" i="20"/>
  <c r="N81" i="20" s="1"/>
  <c r="N14" i="20"/>
  <c r="N13" i="20" s="1"/>
  <c r="S23" i="20"/>
  <c r="S15" i="20"/>
  <c r="S13" i="20" s="1"/>
  <c r="K52" i="31"/>
  <c r="V101" i="31"/>
  <c r="W5" i="25"/>
  <c r="W21" i="25"/>
  <c r="W23" i="25"/>
  <c r="W25" i="25"/>
  <c r="W27" i="25"/>
  <c r="E31" i="25"/>
  <c r="W31" i="25" s="1"/>
  <c r="W45" i="25"/>
  <c r="G52" i="25"/>
  <c r="S52" i="25"/>
  <c r="W76" i="25"/>
  <c r="W82" i="25"/>
  <c r="V85" i="25"/>
  <c r="J15" i="20"/>
  <c r="N15" i="20"/>
  <c r="F52" i="22"/>
  <c r="F3" i="22" s="1"/>
  <c r="F4" i="24"/>
  <c r="F3" i="24" s="1"/>
  <c r="L77" i="21"/>
  <c r="L83" i="21"/>
  <c r="V9" i="31"/>
  <c r="T4" i="31"/>
  <c r="V14" i="31"/>
  <c r="N22" i="31"/>
  <c r="N4" i="31" s="1"/>
  <c r="N3" i="31" s="1"/>
  <c r="R22" i="31"/>
  <c r="F29" i="31"/>
  <c r="V29" i="31" s="1"/>
  <c r="V32" i="31"/>
  <c r="P31" i="31"/>
  <c r="V46" i="31"/>
  <c r="V53" i="31"/>
  <c r="V74" i="31"/>
  <c r="T52" i="31"/>
  <c r="V76" i="31"/>
  <c r="U85" i="31"/>
  <c r="V93" i="31"/>
  <c r="W11" i="25"/>
  <c r="W14" i="25"/>
  <c r="W29" i="25"/>
  <c r="W40" i="25"/>
  <c r="W75" i="25"/>
  <c r="W79" i="25"/>
  <c r="W83" i="25"/>
  <c r="W86" i="25"/>
  <c r="V11" i="20"/>
  <c r="F13" i="20"/>
  <c r="R13" i="20"/>
  <c r="G85" i="24"/>
  <c r="W90" i="25"/>
  <c r="W91" i="25"/>
  <c r="I14" i="20"/>
  <c r="I13" i="20" s="1"/>
  <c r="M14" i="20"/>
  <c r="M13" i="20" s="1"/>
  <c r="U14" i="20"/>
  <c r="U13" i="20" s="1"/>
  <c r="I31" i="20"/>
  <c r="M31" i="20"/>
  <c r="Q31" i="20"/>
  <c r="V54" i="20"/>
  <c r="V76" i="20"/>
  <c r="J11" i="22"/>
  <c r="J15" i="22"/>
  <c r="J47" i="22"/>
  <c r="H52" i="22"/>
  <c r="H3" i="22" s="1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V18" i="20"/>
  <c r="V42" i="20"/>
  <c r="V46" i="20"/>
  <c r="V63" i="20"/>
  <c r="V68" i="20"/>
  <c r="V86" i="20"/>
  <c r="N85" i="20"/>
  <c r="V91" i="20"/>
  <c r="V96" i="20"/>
  <c r="V101" i="20"/>
  <c r="E4" i="22"/>
  <c r="J4" i="22" s="1"/>
  <c r="J8" i="22"/>
  <c r="J12" i="22"/>
  <c r="J23" i="22"/>
  <c r="J24" i="22"/>
  <c r="J28" i="22"/>
  <c r="J32" i="22"/>
  <c r="J40" i="22"/>
  <c r="J72" i="22"/>
  <c r="J77" i="22"/>
  <c r="J91" i="22"/>
  <c r="J96" i="22"/>
  <c r="M18" i="24"/>
  <c r="M28" i="24"/>
  <c r="I4" i="24"/>
  <c r="M29" i="24"/>
  <c r="M30" i="24"/>
  <c r="M45" i="24"/>
  <c r="M79" i="24"/>
  <c r="M82" i="24"/>
  <c r="M83" i="24"/>
  <c r="M93" i="24"/>
  <c r="G85" i="20"/>
  <c r="O85" i="20"/>
  <c r="J13" i="22"/>
  <c r="J20" i="22"/>
  <c r="J25" i="22"/>
  <c r="M71" i="24"/>
  <c r="M75" i="24"/>
  <c r="V32" i="20"/>
  <c r="V40" i="20"/>
  <c r="M52" i="20"/>
  <c r="V74" i="20"/>
  <c r="V83" i="20"/>
  <c r="V90" i="20"/>
  <c r="V93" i="20"/>
  <c r="J10" i="22"/>
  <c r="J14" i="22"/>
  <c r="J18" i="22"/>
  <c r="J21" i="22"/>
  <c r="J22" i="22"/>
  <c r="J26" i="22"/>
  <c r="J30" i="22"/>
  <c r="J42" i="22"/>
  <c r="J76" i="22"/>
  <c r="J90" i="22"/>
  <c r="I85" i="22"/>
  <c r="I52" i="22" s="1"/>
  <c r="I3" i="22" s="1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I3" i="24" s="1"/>
  <c r="M42" i="24"/>
  <c r="G45" i="24"/>
  <c r="G31" i="24" s="1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K52" i="24"/>
  <c r="K3" i="24" s="1"/>
  <c r="I85" i="24"/>
  <c r="I52" i="24"/>
  <c r="E27" i="24"/>
  <c r="E31" i="24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O3" i="31" s="1"/>
  <c r="S52" i="31"/>
  <c r="H85" i="31"/>
  <c r="H52" i="31" s="1"/>
  <c r="H3" i="31" s="1"/>
  <c r="V89" i="31"/>
  <c r="V79" i="31"/>
  <c r="V26" i="31"/>
  <c r="U52" i="31"/>
  <c r="V80" i="31"/>
  <c r="V81" i="31"/>
  <c r="E8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L30" i="21"/>
  <c r="J52" i="21"/>
  <c r="J3" i="21" s="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L3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K3" i="25" l="1"/>
  <c r="H8" i="21"/>
  <c r="L8" i="21" s="1"/>
  <c r="L10" i="21"/>
  <c r="S30" i="26"/>
  <c r="K52" i="26"/>
  <c r="V27" i="31"/>
  <c r="W7" i="32"/>
  <c r="G7" i="32"/>
  <c r="I7" i="32"/>
  <c r="H22" i="21"/>
  <c r="L22" i="21" s="1"/>
  <c r="L80" i="21"/>
  <c r="V85" i="31"/>
  <c r="G4" i="20"/>
  <c r="G3" i="20" s="1"/>
  <c r="M31" i="24"/>
  <c r="J13" i="20"/>
  <c r="Q3" i="25"/>
  <c r="V72" i="31"/>
  <c r="L29" i="21"/>
  <c r="E4" i="21"/>
  <c r="J7" i="32"/>
  <c r="V7" i="32"/>
  <c r="H4" i="21"/>
  <c r="L4" i="21" s="1"/>
  <c r="G22" i="31"/>
  <c r="V25" i="31"/>
  <c r="W85" i="25"/>
  <c r="T3" i="31"/>
  <c r="W80" i="25"/>
  <c r="P10" i="31"/>
  <c r="P8" i="31" s="1"/>
  <c r="P4" i="31" s="1"/>
  <c r="P3" i="31" s="1"/>
  <c r="V11" i="31"/>
  <c r="L14" i="21"/>
  <c r="S14" i="26"/>
  <c r="G4" i="21"/>
  <c r="G3" i="21" s="1"/>
  <c r="G4" i="31"/>
  <c r="G3" i="31" s="1"/>
  <c r="O4" i="20"/>
  <c r="O3" i="20" s="1"/>
  <c r="G3" i="25"/>
  <c r="V14" i="20"/>
  <c r="E13" i="20"/>
  <c r="V13" i="20" s="1"/>
  <c r="M3" i="26"/>
  <c r="S74" i="26"/>
  <c r="L13" i="31"/>
  <c r="V13" i="31" s="1"/>
  <c r="F4" i="31"/>
  <c r="F3" i="31" s="1"/>
  <c r="F52" i="25"/>
  <c r="F3" i="25" s="1"/>
  <c r="K4" i="20"/>
  <c r="U4" i="20"/>
  <c r="U3" i="20" s="1"/>
  <c r="F52" i="20"/>
  <c r="S3" i="25"/>
  <c r="V15" i="20"/>
  <c r="W4" i="25"/>
  <c r="E3" i="25"/>
  <c r="W3" i="25" s="1"/>
  <c r="K3" i="31"/>
  <c r="E8" i="26"/>
  <c r="S8" i="26" s="1"/>
  <c r="I52" i="21"/>
  <c r="I3" i="21" s="1"/>
  <c r="L89" i="21"/>
  <c r="L74" i="21"/>
  <c r="S72" i="26"/>
  <c r="S11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V28" i="20"/>
  <c r="E27" i="20"/>
  <c r="V27" i="20" s="1"/>
  <c r="V71" i="20"/>
  <c r="V8" i="20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l="1"/>
  <c r="H3" i="21"/>
  <c r="L3" i="21" s="1"/>
  <c r="E52" i="20"/>
  <c r="V52" i="20" s="1"/>
  <c r="F3" i="20"/>
  <c r="AC7" i="32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4" l="1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108" i="17" s="1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G84" i="17"/>
  <c r="D120" i="17"/>
  <c r="G8" i="17"/>
  <c r="G16" i="17"/>
  <c r="G52" i="17"/>
  <c r="G71" i="17"/>
  <c r="G119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<sst xmlns="http://schemas.openxmlformats.org/spreadsheetml/2006/main" count="4582" uniqueCount="858">
  <si>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</si>
  <si>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</si>
  <si>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</si>
  <si>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</si>
  <si>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</si>
  <si>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</si>
  <si>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</si>
  <si>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</si>
  <si>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</si>
  <si>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</si>
  <si>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</si>
  <si>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</si>
  <si>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</si>
  <si>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</si>
  <si>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</si>
  <si>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</si>
  <si>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</si>
  <si>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</si>
  <si>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</si>
  <si>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</si>
  <si>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</si>
  <si>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</si>
  <si>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</si>
  <si>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</si>
  <si>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</si>
  <si>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</si>
  <si>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</si>
  <si>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</si>
  <si>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</si>
  <si>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</si>
  <si>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</si>
  <si>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</si>
  <si>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</si>
  <si>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</si>
  <si>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</si>
  <si>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</si>
  <si>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</si>
  <si>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</si>
  <si>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</si>
  <si>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</si>
  <si>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</si>
  <si>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</si>
  <si>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</si>
  <si>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</si>
  <si>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</si>
  <si>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</si>
  <si>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</si>
  <si>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</si>
  <si>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</si>
  <si>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</si>
  <si>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</si>
  <si>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</si>
  <si>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</si>
  <si>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</si>
  <si>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</si>
  <si>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</si>
  <si>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</si>
  <si>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</si>
  <si>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</si>
  <si>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</si>
  <si>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</si>
  <si>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</si>
  <si>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</si>
  <si>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</si>
  <si>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</si>
  <si>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</si>
  <si>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</si>
  <si>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</si>
  <si>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</si>
  <si>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</si>
  <si>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</si>
  <si>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</si>
  <si>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</si>
  <si>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</si>
  <si>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</si>
  <si>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</si>
  <si>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</si>
  <si>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</si>
  <si>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</si>
  <si>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</si>
  <si>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</si>
  <si>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</si>
  <si>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</si>
  <si>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</si>
  <si>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</si>
  <si>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</si>
  <si>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</si>
  <si>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</si>
  <si>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</si>
  <si>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</si>
  <si>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</si>
  <si>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</si>
  <si>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</si>
  <si>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</si>
  <si>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</si>
  <si>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</si>
  <si>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</si>
  <si>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</si>
  <si>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</si>
  <si>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</si>
  <si>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</si>
  <si>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</si>
  <si>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</si>
  <si>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</si>
  <si>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</si>
  <si>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</si>
  <si>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</si>
  <si>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</si>
  <si>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</si>
  <si>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</si>
  <si>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</si>
  <si>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</si>
  <si>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</si>
  <si>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</si>
  <si>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</si>
  <si>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</si>
  <si>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</si>
  <si>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</si>
  <si>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</si>
  <si>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</si>
  <si>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</si>
  <si>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</si>
  <si>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</si>
  <si>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</si>
  <si>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</si>
  <si>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</si>
  <si>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</si>
  <si>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</si>
  <si>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</si>
  <si>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</si>
  <si>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</si>
  <si>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</si>
  <si>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</si>
  <si>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</si>
  <si>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</si>
  <si>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</si>
  <si>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</si>
  <si>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</si>
  <si>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</si>
  <si>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</si>
  <si>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</si>
  <si>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</si>
  <si>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</si>
  <si>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</si>
  <si>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</si>
  <si>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</si>
  <si>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</si>
  <si>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</si>
  <si>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</si>
  <si>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</si>
  <si>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</si>
  <si>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</si>
  <si>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</si>
  <si>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</si>
  <si>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</si>
  <si>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</si>
  <si>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</si>
  <si>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</si>
  <si>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</si>
  <si>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</si>
  <si>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</si>
  <si>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</si>
  <si>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</si>
  <si>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</si>
  <si>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</si>
  <si>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</si>
  <si>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</si>
  <si>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</si>
  <si>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</si>
  <si>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</si>
  <si>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</si>
  <si>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</si>
  <si>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</si>
  <si>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</si>
  <si>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</si>
  <si>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</si>
  <si>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</si>
  <si>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</si>
  <si>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</si>
  <si>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</si>
  <si>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</si>
  <si>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</si>
  <si>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</si>
  <si>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</si>
  <si>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</si>
  <si>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</si>
  <si>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</si>
  <si>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</si>
  <si>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</si>
  <si>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</si>
  <si>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</si>
  <si>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</si>
  <si>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</si>
  <si>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</si>
  <si>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</si>
  <si>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</si>
  <si>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</si>
  <si>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</si>
  <si>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</si>
  <si>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</si>
  <si>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</si>
  <si>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</si>
  <si>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</si>
  <si>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</si>
  <si>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</si>
  <si>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</si>
  <si>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</si>
  <si>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</si>
  <si>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</si>
  <si>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</si>
  <si>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</si>
  <si>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</si>
  <si>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</si>
  <si>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</si>
  <si>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</si>
  <si>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</si>
  <si>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</si>
  <si>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</si>
  <si>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</si>
  <si>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</si>
  <si>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</si>
  <si>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</si>
  <si>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</si>
  <si>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</si>
  <si>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</si>
  <si>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</si>
  <si>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</si>
  <si>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</si>
  <si>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</si>
  <si>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</si>
  <si>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</si>
  <si>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</si>
  <si>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</si>
  <si>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</si>
  <si>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</si>
  <si>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</si>
  <si>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</si>
  <si>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</si>
  <si>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</si>
  <si>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</si>
  <si>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</si>
  <si>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</si>
  <si>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</si>
  <si>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</si>
  <si>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</si>
  <si>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</si>
  <si>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</si>
  <si>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</si>
  <si>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</si>
  <si>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</si>
  <si>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</si>
  <si>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</si>
  <si>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</si>
  <si>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</si>
  <si>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</si>
  <si>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</si>
  <si>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</si>
  <si>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</si>
  <si>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</si>
  <si>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</si>
  <si>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</si>
  <si>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</si>
  <si>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</si>
  <si>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</si>
  <si>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</si>
  <si>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</si>
  <si>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</si>
  <si>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</si>
  <si>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</si>
  <si>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</si>
  <si>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</si>
  <si>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</si>
  <si>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</si>
  <si>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</si>
  <si>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</si>
  <si>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</si>
  <si>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</si>
  <si>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</si>
  <si>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</si>
  <si>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</si>
  <si>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</si>
  <si>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</si>
  <si>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</si>
  <si>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</si>
  <si>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</si>
  <si>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</si>
  <si>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</si>
  <si>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</si>
  <si>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</si>
  <si>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</si>
  <si>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</si>
  <si>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</si>
  <si>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</si>
  <si>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</si>
  <si>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</si>
  <si>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</si>
  <si>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</si>
  <si>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</si>
  <si>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</si>
  <si>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</si>
  <si>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</si>
  <si>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</si>
  <si>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</si>
  <si>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</si>
  <si>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</si>
  <si>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</si>
  <si>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</si>
  <si>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</si>
  <si>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</si>
  <si>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</si>
  <si>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</si>
  <si>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</si>
  <si>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</si>
  <si>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</si>
  <si>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</si>
  <si>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</si>
  <si>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</si>
  <si>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</si>
  <si>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</si>
  <si>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</si>
  <si>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</si>
  <si>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</si>
  <si>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</si>
  <si>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</si>
  <si>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</si>
  <si>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</si>
  <si>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</si>
  <si>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</si>
  <si>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</si>
  <si>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</si>
  <si>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</si>
  <si>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</si>
  <si>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</si>
  <si>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</si>
  <si>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</si>
  <si>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</si>
  <si>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</si>
  <si>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</si>
  <si>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</si>
  <si>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</si>
  <si>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</si>
  <si>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</si>
  <si>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</si>
  <si>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</si>
  <si>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</si>
  <si>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</si>
  <si>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</si>
  <si>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</si>
  <si>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</si>
  <si>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</si>
  <si>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</si>
  <si>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</si>
  <si>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</si>
  <si>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</si>
  <si>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</si>
  <si>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</si>
  <si>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</si>
  <si>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</si>
  <si>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</si>
  <si>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</si>
  <si>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</si>
  <si>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</si>
  <si>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</si>
  <si>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</si>
  <si>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</si>
  <si>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</si>
  <si>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</si>
  <si>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</si>
  <si>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</si>
  <si>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</si>
  <si>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</si>
  <si>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</si>
  <si>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</si>
  <si>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</si>
  <si>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</si>
  <si>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</si>
  <si>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</si>
  <si>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</si>
  <si>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</si>
  <si>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</si>
  <si>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</si>
  <si>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</si>
  <si>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</si>
  <si>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</si>
  <si>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</si>
  <si>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</si>
  <si>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</si>
  <si>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</si>
  <si>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</si>
  <si>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</si>
  <si>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</si>
  <si>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</si>
  <si>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</si>
  <si>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</si>
  <si>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</si>
  <si>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</si>
  <si>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</si>
  <si>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</si>
  <si>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</si>
  <si>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</si>
  <si>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</si>
  <si>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</si>
  <si>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</si>
  <si>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</si>
  <si>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</si>
  <si>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</si>
  <si>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</si>
  <si>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</si>
  <si>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</si>
  <si>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</si>
  <si>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</si>
  <si>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</si>
  <si>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</si>
  <si>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</si>
  <si>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</si>
  <si>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</si>
  <si>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</si>
  <si>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</si>
  <si>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</si>
  <si>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</si>
  <si>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</si>
  <si>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</si>
  <si>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</si>
  <si>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</si>
  <si>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</si>
  <si>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</si>
  <si>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</si>
  <si>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</si>
  <si>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</si>
  <si>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</si>
  <si>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</si>
  <si>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</si>
  <si>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</si>
  <si>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</si>
  <si>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</si>
  <si>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</si>
  <si>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</si>
  <si>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</si>
  <si>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</si>
  <si>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</si>
  <si>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</si>
  <si>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</si>
  <si>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</si>
  <si>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</si>
  <si>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</si>
  <si>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</si>
  <si>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</si>
  <si>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</si>
  <si>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</si>
  <si>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</si>
  <si>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</si>
  <si>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</si>
  <si>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</si>
  <si>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</si>
  <si>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</si>
  <si>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</si>
  <si>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</si>
  <si>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</si>
  <si>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</si>
  <si>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</si>
  <si>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</si>
  <si>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</si>
  <si>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</si>
  <si>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</si>
  <si>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</si>
  <si>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</si>
  <si>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</si>
  <si>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</si>
  <si>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</si>
  <si>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</si>
  <si>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</si>
  <si>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</si>
  <si>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</si>
  <si>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</si>
  <si>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</si>
  <si>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</si>
  <si>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</si>
  <si>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</si>
  <si>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</si>
  <si>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</si>
  <si>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</si>
  <si>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</si>
  <si>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</si>
  <si>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</si>
  <si>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</si>
  <si>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</si>
  <si>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</si>
  <si>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</si>
  <si>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</si>
  <si>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</si>
  <si>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</si>
  <si>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</si>
  <si>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</si>
  <si>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</si>
  <si>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</si>
  <si>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</si>
  <si>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</si>
  <si>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</si>
  <si>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</si>
  <si>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</si>
  <si>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</si>
  <si>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</si>
  <si>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</si>
  <si>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</si>
  <si>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</si>
  <si>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</si>
  <si>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</si>
  <si>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</si>
  <si>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</si>
  <si>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</si>
  <si>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</si>
  <si>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</si>
  <si>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</si>
  <si>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</si>
  <si>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</si>
  <si>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</si>
  <si>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</si>
  <si>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</si>
  <si>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</si>
  <si>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</si>
  <si>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</si>
  <si>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</si>
  <si>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</si>
  <si>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</si>
  <si>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</si>
  <si>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</si>
  <si>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</si>
  <si>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</si>
  <si>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</si>
  <si>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</si>
  <si>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</si>
  <si>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</si>
  <si>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</si>
  <si>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</si>
  <si>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</si>
  <si>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</si>
  <si>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</si>
  <si>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</si>
  <si>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</si>
  <si>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</si>
  <si>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</si>
  <si>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</si>
  <si>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</si>
  <si>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</si>
  <si>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</si>
  <si>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</si>
  <si>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</si>
  <si>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</si>
  <si>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</si>
  <si>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</si>
  <si>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</si>
  <si>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</si>
  <si>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</si>
  <si>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</si>
  <si>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</si>
  <si>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</si>
  <si>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</si>
  <si>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</si>
  <si>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</si>
  <si>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</si>
  <si>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</si>
  <si>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</si>
  <si>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</si>
  <si>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</si>
  <si>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</si>
  <si>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</si>
  <si>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</si>
  <si>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</si>
  <si>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</si>
  <si>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</si>
  <si>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</si>
  <si>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</si>
  <si>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</si>
  <si>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</si>
  <si>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规格型号或数量单位</t>
  </si>
  <si>
    <t>数量</t>
  </si>
  <si>
    <t>单价</t>
  </si>
  <si>
    <t>金额</t>
  </si>
  <si>
    <t>闵行区佳佳中心幼儿园</t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</si>
  <si>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</si>
  <si>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</si>
  <si>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</si>
  <si>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</si>
  <si>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</si>
  <si>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</si>
  <si>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</si>
  <si>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</si>
  <si>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</si>
  <si>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4" type="noConversion"/>
  </si>
  <si>
    <t>考试和评卷管理主要软件系统建设</t>
    <phoneticPr fontId="1" type="noConversion"/>
  </si>
  <si>
    <t>莘庄镇合计</t>
    <phoneticPr fontId="1" type="noConversion"/>
  </si>
  <si>
    <t>2021年闵行区莘庄镇设备专项申报明细汇总表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</si>
  <si>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</si>
  <si>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</si>
  <si>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</si>
  <si>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</si>
  <si>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</si>
  <si>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</si>
  <si>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莘庄镇</t>
    <phoneticPr fontId="2" type="noConversion"/>
  </si>
  <si>
    <t>九年一贯制</t>
    <phoneticPr fontId="2" type="noConversion"/>
  </si>
  <si>
    <t>闵行区明星学校</t>
    <phoneticPr fontId="2" type="noConversion"/>
  </si>
  <si>
    <t>设备购置与更新</t>
  </si>
  <si>
    <t>理化实验室视频采集系统</t>
    <phoneticPr fontId="1" type="noConversion"/>
  </si>
  <si>
    <t>物理实验室视频采集系统</t>
  </si>
  <si>
    <t>局统一采购</t>
    <phoneticPr fontId="1" type="noConversion"/>
  </si>
  <si>
    <t>小计</t>
    <phoneticPr fontId="2" type="noConversion"/>
  </si>
  <si>
    <t>上海市闵行区康城幼儿园</t>
    <phoneticPr fontId="2" type="noConversion"/>
  </si>
  <si>
    <t>65寸交互式一体机</t>
    <phoneticPr fontId="2" type="noConversion"/>
  </si>
  <si>
    <t>65寸交互式一体机</t>
    <phoneticPr fontId="1" type="noConversion"/>
  </si>
  <si>
    <t>便携式计算机</t>
  </si>
  <si>
    <t>55寸交互式一体机</t>
    <phoneticPr fontId="1" type="noConversion"/>
  </si>
  <si>
    <t>闵行区佳佳中心幼儿园分园</t>
    <phoneticPr fontId="1" type="noConversion"/>
  </si>
  <si>
    <t>新开办幼儿园</t>
    <phoneticPr fontId="1" type="noConversion"/>
  </si>
  <si>
    <t>8班规模开4班测算，维多利亚幼儿园（民转公）</t>
  </si>
  <si>
    <t>折扣系数0.90</t>
    <phoneticPr fontId="1" type="noConversion"/>
  </si>
  <si>
    <t>合计</t>
    <phoneticPr fontId="2" type="noConversion"/>
  </si>
  <si>
    <t>闵行区佳佳幼儿园分园装备配置明细确认单（8班规模开4班）</t>
    <phoneticPr fontId="2" type="noConversion"/>
  </si>
  <si>
    <r>
      <rPr>
        <b/>
        <sz val="10"/>
        <rFont val="宋体"/>
        <family val="3"/>
        <charset val="134"/>
      </rPr>
      <t>序号</t>
    </r>
    <phoneticPr fontId="2" type="noConversion"/>
  </si>
  <si>
    <r>
      <rPr>
        <b/>
        <sz val="10"/>
        <rFont val="宋体"/>
        <family val="3"/>
        <charset val="134"/>
      </rPr>
      <t>设备名称</t>
    </r>
    <phoneticPr fontId="2" type="noConversion"/>
  </si>
  <si>
    <r>
      <rPr>
        <b/>
        <sz val="10"/>
        <rFont val="宋体"/>
        <family val="3"/>
        <charset val="134"/>
      </rPr>
      <t>单位</t>
    </r>
    <phoneticPr fontId="2" type="noConversion"/>
  </si>
  <si>
    <r>
      <rPr>
        <b/>
        <sz val="10"/>
        <rFont val="宋体"/>
        <family val="3"/>
        <charset val="134"/>
      </rPr>
      <t>规格型号</t>
    </r>
    <phoneticPr fontId="2" type="noConversion"/>
  </si>
  <si>
    <r>
      <rPr>
        <b/>
        <sz val="10"/>
        <rFont val="宋体"/>
        <family val="3"/>
        <charset val="134"/>
      </rPr>
      <t>参考单价</t>
    </r>
    <phoneticPr fontId="2" type="noConversion"/>
  </si>
  <si>
    <r>
      <t>8</t>
    </r>
    <r>
      <rPr>
        <b/>
        <sz val="10"/>
        <rFont val="宋体"/>
        <family val="3"/>
        <charset val="134"/>
      </rPr>
      <t>班</t>
    </r>
    <phoneticPr fontId="1" type="noConversion"/>
  </si>
  <si>
    <r>
      <rPr>
        <b/>
        <sz val="10"/>
        <rFont val="宋体"/>
        <family val="3"/>
        <charset val="134"/>
      </rPr>
      <t>一</t>
    </r>
    <phoneticPr fontId="2" type="noConversion"/>
  </si>
  <si>
    <t>户外（内）活动场地</t>
    <phoneticPr fontId="2" type="noConversion"/>
  </si>
  <si>
    <t>户外中大型运动组合器械</t>
    <phoneticPr fontId="2" type="noConversion"/>
  </si>
  <si>
    <r>
      <rPr>
        <sz val="10"/>
        <rFont val="宋体"/>
        <family val="3"/>
        <charset val="134"/>
      </rPr>
      <t>批</t>
    </r>
    <phoneticPr fontId="2" type="noConversion"/>
  </si>
  <si>
    <t>参照《上海市幼儿园装备指南》征求意见配备</t>
    <phoneticPr fontId="2" type="noConversion"/>
  </si>
  <si>
    <t>户外小型单项运动器械</t>
    <phoneticPr fontId="2" type="noConversion"/>
  </si>
  <si>
    <t>户外运动玩具</t>
    <phoneticPr fontId="2" type="noConversion"/>
  </si>
  <si>
    <t>含玩沙、玩水、种植等</t>
    <phoneticPr fontId="2" type="noConversion"/>
  </si>
  <si>
    <t>户内运动器械</t>
    <phoneticPr fontId="2" type="noConversion"/>
  </si>
  <si>
    <t>幼儿室内运动室</t>
    <phoneticPr fontId="2" type="noConversion"/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</si>
  <si>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</si>
  <si>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t>二</t>
    <phoneticPr fontId="2" type="noConversion"/>
  </si>
  <si>
    <t>活动及辅助用房</t>
    <phoneticPr fontId="2" type="noConversion"/>
  </si>
  <si>
    <t>A</t>
    <phoneticPr fontId="2" type="noConversion"/>
  </si>
  <si>
    <t>幼（托）儿用房</t>
    <phoneticPr fontId="2" type="noConversion"/>
  </si>
  <si>
    <t>a</t>
    <phoneticPr fontId="2" type="noConversion"/>
  </si>
  <si>
    <t>幼（托）儿活动室（含餐厅）</t>
    <phoneticPr fontId="2" type="noConversion"/>
  </si>
  <si>
    <r>
      <rPr>
        <sz val="10"/>
        <rFont val="宋体"/>
        <family val="3"/>
        <charset val="134"/>
      </rPr>
      <t>时钟</t>
    </r>
  </si>
  <si>
    <r>
      <rPr>
        <sz val="10"/>
        <rFont val="宋体"/>
        <family val="3"/>
        <charset val="134"/>
      </rPr>
      <t>只</t>
    </r>
    <phoneticPr fontId="2" type="noConversion"/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</si>
  <si>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</si>
  <si>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  <phoneticPr fontId="2" type="noConversion"/>
  </si>
  <si>
    <t>含琴凳、琴套、</t>
    <phoneticPr fontId="2" type="noConversion"/>
  </si>
  <si>
    <r>
      <rPr>
        <sz val="10"/>
        <rFont val="宋体"/>
        <family val="3"/>
        <charset val="134"/>
      </rPr>
      <t>书写板</t>
    </r>
    <phoneticPr fontId="2" type="noConversion"/>
  </si>
  <si>
    <r>
      <rPr>
        <sz val="10"/>
        <rFont val="宋体"/>
        <family val="3"/>
        <charset val="134"/>
      </rPr>
      <t>块</t>
    </r>
    <phoneticPr fontId="2" type="noConversion"/>
  </si>
  <si>
    <r>
      <rPr>
        <sz val="10"/>
        <rFont val="宋体"/>
        <family val="3"/>
        <charset val="134"/>
      </rPr>
      <t>或绒板、移动</t>
    </r>
    <phoneticPr fontId="2" type="noConversion"/>
  </si>
  <si>
    <t>幼儿桌椅</t>
    <phoneticPr fontId="2" type="noConversion"/>
  </si>
  <si>
    <r>
      <rPr>
        <sz val="10"/>
        <rFont val="宋体"/>
        <family val="3"/>
        <charset val="134"/>
      </rPr>
      <t>套</t>
    </r>
    <phoneticPr fontId="2" type="noConversion"/>
  </si>
  <si>
    <r>
      <rPr>
        <sz val="10"/>
        <rFont val="宋体"/>
        <family val="3"/>
        <charset val="134"/>
      </rPr>
      <t>一桌六椅、木质</t>
    </r>
    <phoneticPr fontId="2" type="noConversion"/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</si>
  <si>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</si>
  <si>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  <phoneticPr fontId="2" type="noConversion"/>
  </si>
  <si>
    <t>一组九件（含展示板）、木质、开放式可移动</t>
    <phoneticPr fontId="2" type="noConversion"/>
  </si>
  <si>
    <r>
      <t>65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</si>
  <si>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台</t>
    </r>
    <phoneticPr fontId="2" type="noConversion"/>
  </si>
  <si>
    <t>含视频展台、电脑等</t>
    <phoneticPr fontId="2" type="noConversion"/>
  </si>
  <si>
    <t>录音机</t>
    <phoneticPr fontId="1" type="noConversion"/>
  </si>
  <si>
    <t>数码</t>
    <phoneticPr fontId="1" type="noConversion"/>
  </si>
  <si>
    <t>教玩具设备</t>
    <phoneticPr fontId="2" type="noConversion"/>
  </si>
  <si>
    <t>含桌面玩具、角色游戏、益智玩具等</t>
    <phoneticPr fontId="2" type="noConversion"/>
  </si>
  <si>
    <t>幼儿观察记录仪</t>
    <phoneticPr fontId="2" type="noConversion"/>
  </si>
  <si>
    <t>幼儿活动室空调</t>
  </si>
  <si>
    <r>
      <t>5</t>
    </r>
    <r>
      <rPr>
        <sz val="10"/>
        <rFont val="宋体"/>
        <family val="3"/>
        <charset val="134"/>
      </rPr>
      <t>匹吸顶式</t>
    </r>
    <phoneticPr fontId="2" type="noConversion"/>
  </si>
  <si>
    <r>
      <rPr>
        <sz val="10"/>
        <rFont val="宋体"/>
        <family val="3"/>
        <charset val="134"/>
      </rPr>
      <t>园方确认电源</t>
    </r>
    <r>
      <rPr>
        <sz val="10"/>
        <rFont val="Times New Roman"/>
        <family val="1"/>
      </rPr>
      <t>380V</t>
    </r>
    <phoneticPr fontId="1" type="noConversion"/>
  </si>
  <si>
    <t>幼儿饮水设备</t>
    <phoneticPr fontId="2" type="noConversion"/>
  </si>
  <si>
    <t>套</t>
    <phoneticPr fontId="2" type="noConversion"/>
  </si>
  <si>
    <t>保温桶、茶水柜等，应具备锁定装置、木质</t>
    <phoneticPr fontId="2" type="noConversion"/>
  </si>
  <si>
    <t>幼儿餐桌椅</t>
    <phoneticPr fontId="2" type="noConversion"/>
  </si>
  <si>
    <t>b</t>
    <phoneticPr fontId="2" type="noConversion"/>
  </si>
  <si>
    <t>幼（托）儿卧室</t>
    <phoneticPr fontId="2" type="noConversion"/>
  </si>
  <si>
    <t>幼儿床</t>
    <phoneticPr fontId="2" type="noConversion"/>
  </si>
  <si>
    <t>木质、可固定或叠放收藏</t>
    <phoneticPr fontId="2" type="noConversion"/>
  </si>
  <si>
    <t>幼儿卧室空调</t>
  </si>
  <si>
    <t>c</t>
    <phoneticPr fontId="2" type="noConversion"/>
  </si>
  <si>
    <t>幼（托）儿盥洗室</t>
    <phoneticPr fontId="2" type="noConversion"/>
  </si>
  <si>
    <r>
      <rPr>
        <sz val="10"/>
        <rFont val="宋体"/>
        <family val="3"/>
        <charset val="134"/>
      </rPr>
      <t>热水器</t>
    </r>
    <phoneticPr fontId="2" type="noConversion"/>
  </si>
  <si>
    <t>电热式，带限温装置</t>
    <phoneticPr fontId="2" type="noConversion"/>
  </si>
  <si>
    <t>d</t>
    <phoneticPr fontId="2" type="noConversion"/>
  </si>
  <si>
    <t>幼（托）儿衣帽储藏室</t>
    <phoneticPr fontId="2" type="noConversion"/>
  </si>
  <si>
    <t>幼儿衣帽橱</t>
    <phoneticPr fontId="2" type="noConversion"/>
  </si>
  <si>
    <t>组</t>
    <phoneticPr fontId="2" type="noConversion"/>
  </si>
  <si>
    <t>含教师储物柜，</t>
    <phoneticPr fontId="2" type="noConversion"/>
  </si>
  <si>
    <t>e</t>
    <phoneticPr fontId="2" type="noConversion"/>
  </si>
  <si>
    <t>洗消间</t>
    <phoneticPr fontId="2" type="noConversion"/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</si>
  <si>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  <phoneticPr fontId="2" type="noConversion"/>
  </si>
  <si>
    <r>
      <rPr>
        <sz val="10"/>
        <rFont val="宋体"/>
        <family val="3"/>
        <charset val="134"/>
      </rPr>
      <t>洗衣机</t>
    </r>
  </si>
  <si>
    <t>按班级安排</t>
    <phoneticPr fontId="2" type="noConversion"/>
  </si>
  <si>
    <r>
      <rPr>
        <sz val="10"/>
        <rFont val="宋体"/>
        <family val="3"/>
        <charset val="134"/>
      </rPr>
      <t>烘干机</t>
    </r>
  </si>
  <si>
    <t>橱柜</t>
    <phoneticPr fontId="2" type="noConversion"/>
  </si>
  <si>
    <t>只</t>
    <phoneticPr fontId="2" type="noConversion"/>
  </si>
  <si>
    <t>含已消毒、未消毒</t>
    <phoneticPr fontId="2" type="noConversion"/>
  </si>
  <si>
    <t>工作台</t>
    <phoneticPr fontId="2" type="noConversion"/>
  </si>
  <si>
    <t>张</t>
    <phoneticPr fontId="2" type="noConversion"/>
  </si>
  <si>
    <t>按楼层安排</t>
    <phoneticPr fontId="2" type="noConversion"/>
  </si>
  <si>
    <t>消毒电蒸箱</t>
    <phoneticPr fontId="2" type="noConversion"/>
  </si>
  <si>
    <t>有蒸汽并带集气罩</t>
    <phoneticPr fontId="2" type="noConversion"/>
  </si>
  <si>
    <t>按楼层安排。其中1台为传染病专用消毒间使用。</t>
    <phoneticPr fontId="2" type="noConversion"/>
  </si>
  <si>
    <t>B</t>
    <phoneticPr fontId="2" type="noConversion"/>
  </si>
  <si>
    <t>多功能活动室</t>
    <phoneticPr fontId="2" type="noConversion"/>
  </si>
  <si>
    <t>兼幼儿音乐表演室</t>
    <phoneticPr fontId="2" type="noConversion"/>
  </si>
  <si>
    <t>多媒体会议演出设备</t>
    <phoneticPr fontId="2" type="noConversion"/>
  </si>
  <si>
    <t>包括音响设备、灯光设备、显视屏</t>
    <phoneticPr fontId="2" type="noConversion"/>
  </si>
  <si>
    <t>多功能活动室桌椅</t>
    <phoneticPr fontId="2" type="noConversion"/>
  </si>
  <si>
    <t>含幼儿和成人桌椅</t>
    <phoneticPr fontId="2" type="noConversion"/>
  </si>
  <si>
    <t>钢琴</t>
    <phoneticPr fontId="2" type="noConversion"/>
  </si>
  <si>
    <t>含琴凳、琴套</t>
    <phoneticPr fontId="2" type="noConversion"/>
  </si>
  <si>
    <t>音乐戏剧玩具</t>
    <phoneticPr fontId="2" type="noConversion"/>
  </si>
  <si>
    <t>含舞台布景与表演道具、打击乐器、木偶、表演服装等</t>
    <phoneticPr fontId="2" type="noConversion"/>
  </si>
  <si>
    <t>多功能活动室空调</t>
    <phoneticPr fontId="2" type="noConversion"/>
  </si>
  <si>
    <t>台</t>
    <phoneticPr fontId="2" type="noConversion"/>
  </si>
  <si>
    <t>C</t>
    <phoneticPr fontId="2" type="noConversion"/>
  </si>
  <si>
    <r>
      <rPr>
        <b/>
        <sz val="10"/>
        <rFont val="宋体"/>
        <family val="3"/>
        <charset val="134"/>
      </rPr>
      <t>幼儿活动专用室</t>
    </r>
    <phoneticPr fontId="2" type="noConversion"/>
  </si>
  <si>
    <t>幼儿专用活动室教玩具设备</t>
    <phoneticPr fontId="2" type="noConversion"/>
  </si>
  <si>
    <t>阅读室、科探室、美术室、结构游戏室、益智室、角色游戏</t>
    <phoneticPr fontId="2" type="noConversion"/>
  </si>
  <si>
    <t>各幼儿园自定、《上海市幼儿园专用活动室建设要求》（征求意见稿）</t>
    <phoneticPr fontId="2" type="noConversion"/>
  </si>
  <si>
    <t>阅读室、科探室、美术室、</t>
  </si>
  <si>
    <t>幼儿图书</t>
    <phoneticPr fontId="2" type="noConversion"/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</si>
  <si>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*16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</si>
  <si>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t>幼儿专用活动室空调</t>
    <phoneticPr fontId="2" type="noConversion"/>
  </si>
  <si>
    <t>三</t>
    <phoneticPr fontId="2" type="noConversion"/>
  </si>
  <si>
    <t>办公及辅助用房</t>
    <phoneticPr fontId="2" type="noConversion"/>
  </si>
  <si>
    <t>行政及教师办公室</t>
  </si>
  <si>
    <t>园长（书记）室</t>
  </si>
  <si>
    <r>
      <rPr>
        <sz val="10"/>
        <rFont val="宋体"/>
        <family val="3"/>
        <charset val="134"/>
      </rPr>
      <t>园长办公桌椅</t>
    </r>
    <phoneticPr fontId="2" type="noConversion"/>
  </si>
  <si>
    <t>园长办公橱</t>
    <phoneticPr fontId="2" type="noConversion"/>
  </si>
  <si>
    <r>
      <rPr>
        <sz val="10"/>
        <rFont val="宋体"/>
        <family val="3"/>
        <charset val="134"/>
      </rPr>
      <t>沙发</t>
    </r>
  </si>
  <si>
    <t>含茶几</t>
    <phoneticPr fontId="2" type="noConversion"/>
  </si>
  <si>
    <t>园长计算机</t>
    <phoneticPr fontId="2" type="noConversion"/>
  </si>
  <si>
    <t>台</t>
  </si>
  <si>
    <t>便携式计算机</t>
    <phoneticPr fontId="2" type="noConversion"/>
  </si>
  <si>
    <t>教师行政办公桌椅</t>
    <phoneticPr fontId="2" type="noConversion"/>
  </si>
  <si>
    <r>
      <t>3.5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班级数</t>
    </r>
    <phoneticPr fontId="2" type="noConversion"/>
  </si>
  <si>
    <t>含教师、总务、财务、人事、资产管理、档案、保健、厨房、门卫等</t>
    <phoneticPr fontId="2" type="noConversion"/>
  </si>
  <si>
    <t>教师行政办公橱</t>
    <phoneticPr fontId="2" type="noConversion"/>
  </si>
  <si>
    <t>教师计算机</t>
    <phoneticPr fontId="2" type="noConversion"/>
  </si>
  <si>
    <t>行政台式计算机</t>
    <phoneticPr fontId="2" type="noConversion"/>
  </si>
  <si>
    <r>
      <rPr>
        <sz val="10"/>
        <rFont val="宋体"/>
        <family val="3"/>
        <charset val="134"/>
      </rPr>
      <t>台式一体机</t>
    </r>
    <phoneticPr fontId="2" type="noConversion"/>
  </si>
  <si>
    <t>含总务、资产管理、人事、档案、保健、门卫等</t>
    <phoneticPr fontId="2" type="noConversion"/>
  </si>
  <si>
    <r>
      <rPr>
        <sz val="10"/>
        <rFont val="宋体"/>
        <family val="3"/>
        <charset val="134"/>
      </rPr>
      <t>空调</t>
    </r>
    <phoneticPr fontId="2" type="noConversion"/>
  </si>
  <si>
    <r>
      <t>2</t>
    </r>
    <r>
      <rPr>
        <sz val="10"/>
        <rFont val="宋体"/>
        <family val="3"/>
        <charset val="134"/>
      </rPr>
      <t>匹</t>
    </r>
    <phoneticPr fontId="2" type="noConversion"/>
  </si>
  <si>
    <t>财务室</t>
    <phoneticPr fontId="2" type="noConversion"/>
  </si>
  <si>
    <t>财务台式计算机</t>
    <phoneticPr fontId="2" type="noConversion"/>
  </si>
  <si>
    <t>财务专用</t>
    <phoneticPr fontId="2" type="noConversion"/>
  </si>
  <si>
    <r>
      <rPr>
        <sz val="10"/>
        <rFont val="宋体"/>
        <family val="3"/>
        <charset val="134"/>
      </rPr>
      <t>财务票据拍摄仪</t>
    </r>
  </si>
  <si>
    <r>
      <rPr>
        <sz val="10"/>
        <rFont val="宋体"/>
        <family val="3"/>
        <charset val="134"/>
      </rPr>
      <t>打印机</t>
    </r>
    <phoneticPr fontId="2" type="noConversion"/>
  </si>
  <si>
    <t>保险柜</t>
    <phoneticPr fontId="2" type="noConversion"/>
  </si>
  <si>
    <t>档案室</t>
    <phoneticPr fontId="2" type="noConversion"/>
  </si>
  <si>
    <r>
      <rPr>
        <sz val="10"/>
        <rFont val="宋体"/>
        <family val="3"/>
        <charset val="134"/>
      </rPr>
      <t>档案柜</t>
    </r>
    <phoneticPr fontId="2" type="noConversion"/>
  </si>
  <si>
    <r>
      <rPr>
        <sz val="10"/>
        <rFont val="宋体"/>
        <family val="3"/>
        <charset val="134"/>
      </rPr>
      <t>资料橱</t>
    </r>
  </si>
  <si>
    <t>除湿机</t>
    <phoneticPr fontId="2" type="noConversion"/>
  </si>
  <si>
    <t>碎纸机</t>
    <phoneticPr fontId="2" type="noConversion"/>
  </si>
  <si>
    <t>档案装订工具</t>
    <phoneticPr fontId="2" type="noConversion"/>
  </si>
  <si>
    <t>含切纸刀，装订机等</t>
    <phoneticPr fontId="2" type="noConversion"/>
  </si>
  <si>
    <t>总务办公室及辅助用房</t>
    <phoneticPr fontId="2" type="noConversion"/>
  </si>
  <si>
    <r>
      <rPr>
        <sz val="10"/>
        <rFont val="宋体"/>
        <family val="3"/>
        <charset val="134"/>
      </rPr>
      <t>数码照相机</t>
    </r>
    <phoneticPr fontId="2" type="noConversion"/>
  </si>
  <si>
    <r>
      <rPr>
        <sz val="10"/>
        <rFont val="宋体"/>
        <family val="3"/>
        <charset val="134"/>
      </rPr>
      <t>单反含镜头</t>
    </r>
    <phoneticPr fontId="2" type="noConversion"/>
  </si>
  <si>
    <t>高清摄像机</t>
    <phoneticPr fontId="2" type="noConversion"/>
  </si>
  <si>
    <t>会议兼接待室</t>
    <phoneticPr fontId="2" type="noConversion"/>
  </si>
  <si>
    <r>
      <rPr>
        <sz val="10"/>
        <rFont val="宋体"/>
        <family val="3"/>
        <charset val="134"/>
      </rPr>
      <t>会议桌</t>
    </r>
  </si>
  <si>
    <r>
      <rPr>
        <sz val="10"/>
        <rFont val="宋体"/>
        <family val="3"/>
        <charset val="134"/>
      </rPr>
      <t>会议椅</t>
    </r>
    <phoneticPr fontId="2" type="noConversion"/>
  </si>
  <si>
    <r>
      <t>70</t>
    </r>
    <r>
      <rPr>
        <sz val="10"/>
        <rFont val="宋体"/>
        <family val="3"/>
        <charset val="134"/>
      </rPr>
      <t>寸交互式智能一体机</t>
    </r>
    <phoneticPr fontId="2" type="noConversion"/>
  </si>
  <si>
    <t>含电脑、移动支架等</t>
    <phoneticPr fontId="2" type="noConversion"/>
  </si>
  <si>
    <t>空调</t>
    <phoneticPr fontId="2" type="noConversion"/>
  </si>
  <si>
    <r>
      <t>5</t>
    </r>
    <r>
      <rPr>
        <sz val="10"/>
        <rFont val="宋体"/>
        <family val="3"/>
        <charset val="134"/>
      </rPr>
      <t>匹柜式</t>
    </r>
    <phoneticPr fontId="2" type="noConversion"/>
  </si>
  <si>
    <t>图书资料兼教研室</t>
    <phoneticPr fontId="2" type="noConversion"/>
  </si>
  <si>
    <t>阅览桌椅</t>
    <phoneticPr fontId="2" type="noConversion"/>
  </si>
  <si>
    <t>一桌四椅</t>
    <phoneticPr fontId="2" type="noConversion"/>
  </si>
  <si>
    <t>书橱</t>
    <phoneticPr fontId="2" type="noConversion"/>
  </si>
  <si>
    <t>个</t>
    <phoneticPr fontId="2" type="noConversion"/>
  </si>
  <si>
    <t>教学图书及报刊</t>
    <phoneticPr fontId="2" type="noConversion"/>
  </si>
  <si>
    <t>D</t>
    <phoneticPr fontId="2" type="noConversion"/>
  </si>
  <si>
    <t>教玩具制作兼陈列室</t>
  </si>
  <si>
    <t>陈列橱</t>
  </si>
  <si>
    <t>7500*550*2700</t>
  </si>
  <si>
    <r>
      <rPr>
        <sz val="10"/>
        <rFont val="宋体"/>
        <family val="3"/>
        <charset val="134"/>
      </rPr>
      <t>长度根据墙面实际尺寸确定</t>
    </r>
    <r>
      <rPr>
        <sz val="10"/>
        <color indexed="10"/>
        <rFont val="宋体"/>
        <family val="3"/>
        <charset val="134"/>
      </rPr>
      <t/>
    </r>
    <phoneticPr fontId="2" type="noConversion"/>
  </si>
  <si>
    <t>E</t>
    <phoneticPr fontId="2" type="noConversion"/>
  </si>
  <si>
    <t>总务仓库</t>
  </si>
  <si>
    <t>货架</t>
    <phoneticPr fontId="2" type="noConversion"/>
  </si>
  <si>
    <t>钢制</t>
    <phoneticPr fontId="2" type="noConversion"/>
  </si>
  <si>
    <t>总务仓库</t>
    <phoneticPr fontId="2" type="noConversion"/>
  </si>
  <si>
    <t>器材橱</t>
    <phoneticPr fontId="2" type="noConversion"/>
  </si>
  <si>
    <t>F</t>
    <phoneticPr fontId="2" type="noConversion"/>
  </si>
  <si>
    <t>晨检兼接送</t>
  </si>
  <si>
    <t>等候</t>
    <phoneticPr fontId="2" type="noConversion"/>
  </si>
  <si>
    <t>智能化晨检设备</t>
    <phoneticPr fontId="2" type="noConversion"/>
  </si>
  <si>
    <t>电脑版</t>
    <phoneticPr fontId="2" type="noConversion"/>
  </si>
  <si>
    <t>热像式筛检仪</t>
    <phoneticPr fontId="2" type="noConversion"/>
  </si>
  <si>
    <t>G</t>
    <phoneticPr fontId="2" type="noConversion"/>
  </si>
  <si>
    <t>保健室及观察室</t>
    <phoneticPr fontId="2" type="noConversion"/>
  </si>
  <si>
    <r>
      <rPr>
        <sz val="10"/>
        <rFont val="宋体"/>
        <family val="3"/>
        <charset val="134"/>
      </rPr>
      <t>保健资料柜</t>
    </r>
  </si>
  <si>
    <t>更衣橱</t>
    <phoneticPr fontId="2" type="noConversion"/>
  </si>
  <si>
    <r>
      <rPr>
        <sz val="10"/>
        <rFont val="宋体"/>
        <family val="3"/>
        <charset val="134"/>
      </rPr>
      <t>张</t>
    </r>
    <phoneticPr fontId="2" type="noConversion"/>
  </si>
  <si>
    <r>
      <rPr>
        <sz val="10"/>
        <rFont val="宋体"/>
        <family val="3"/>
        <charset val="134"/>
      </rPr>
      <t>木质</t>
    </r>
    <phoneticPr fontId="2" type="noConversion"/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</si>
  <si>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</si>
  <si>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  <phoneticPr fontId="2" type="noConversion"/>
  </si>
  <si>
    <t>H</t>
    <phoneticPr fontId="2" type="noConversion"/>
  </si>
  <si>
    <t>网络控制室</t>
  </si>
  <si>
    <r>
      <rPr>
        <sz val="10"/>
        <rFont val="宋体"/>
        <family val="3"/>
        <charset val="134"/>
      </rPr>
      <t>校园网络设备</t>
    </r>
    <phoneticPr fontId="2" type="noConversion"/>
  </si>
  <si>
    <t>含交换器、防火墙、上网行为管理及教学软件、机柜及线缆、无线AP、电话等</t>
    <phoneticPr fontId="2" type="noConversion"/>
  </si>
  <si>
    <r>
      <rPr>
        <sz val="10"/>
        <rFont val="宋体"/>
        <family val="3"/>
        <charset val="134"/>
      </rPr>
      <t>园方已获批局信息中心申报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年设备项目。还需教学软件</t>
    </r>
    <phoneticPr fontId="1" type="noConversion"/>
  </si>
  <si>
    <t>I</t>
    <phoneticPr fontId="2" type="noConversion"/>
  </si>
  <si>
    <t>广播控制中心</t>
    <phoneticPr fontId="2" type="noConversion"/>
  </si>
  <si>
    <t>校园智能广播设备</t>
    <phoneticPr fontId="2" type="noConversion"/>
  </si>
  <si>
    <t>J</t>
    <phoneticPr fontId="2" type="noConversion"/>
  </si>
  <si>
    <t>活动器械储藏室</t>
  </si>
  <si>
    <t>货架</t>
  </si>
  <si>
    <t>K</t>
    <phoneticPr fontId="2" type="noConversion"/>
  </si>
  <si>
    <t>保育员休息室</t>
  </si>
  <si>
    <t>更衣橱</t>
  </si>
  <si>
    <t>L</t>
    <phoneticPr fontId="2" type="noConversion"/>
  </si>
  <si>
    <t>门卫值班室</t>
    <phoneticPr fontId="2" type="noConversion"/>
  </si>
  <si>
    <t>安防设备</t>
  </si>
  <si>
    <t>橡胶警棍、安全钢叉等</t>
  </si>
  <si>
    <r>
      <rPr>
        <sz val="10"/>
        <rFont val="宋体"/>
        <family val="3"/>
        <charset val="134"/>
      </rPr>
      <t>访客系统</t>
    </r>
    <phoneticPr fontId="2" type="noConversion"/>
  </si>
  <si>
    <r>
      <rPr>
        <sz val="10"/>
        <rFont val="宋体"/>
        <family val="3"/>
        <charset val="134"/>
      </rPr>
      <t>电脑版</t>
    </r>
    <phoneticPr fontId="2" type="noConversion"/>
  </si>
  <si>
    <t>四</t>
    <phoneticPr fontId="2" type="noConversion"/>
  </si>
  <si>
    <t>生活用房</t>
    <phoneticPr fontId="2" type="noConversion"/>
  </si>
  <si>
    <r>
      <rPr>
        <sz val="10"/>
        <rFont val="宋体"/>
        <family val="3"/>
        <charset val="134"/>
      </rPr>
      <t>厨房设备</t>
    </r>
  </si>
  <si>
    <t>包括通风系统、烘焙设备等</t>
    <phoneticPr fontId="2" type="noConversion"/>
  </si>
  <si>
    <t>教师餐桌椅</t>
    <phoneticPr fontId="2" type="noConversion"/>
  </si>
  <si>
    <t>批</t>
    <phoneticPr fontId="2" type="noConversion"/>
  </si>
  <si>
    <r>
      <rPr>
        <sz val="10"/>
        <rFont val="宋体"/>
        <family val="3"/>
        <charset val="134"/>
      </rPr>
      <t>餐梯</t>
    </r>
    <phoneticPr fontId="2" type="noConversion"/>
  </si>
  <si>
    <t>油烟净化设备</t>
    <phoneticPr fontId="2" type="noConversion"/>
  </si>
  <si>
    <t>油水分离设备</t>
    <phoneticPr fontId="2" type="noConversion"/>
  </si>
  <si>
    <r>
      <rPr>
        <sz val="10"/>
        <rFont val="宋体"/>
        <family val="3"/>
        <charset val="134"/>
      </rPr>
      <t>立表费</t>
    </r>
    <phoneticPr fontId="2" type="noConversion"/>
  </si>
  <si>
    <r>
      <rPr>
        <sz val="10"/>
        <rFont val="宋体"/>
        <family val="3"/>
        <charset val="134"/>
      </rPr>
      <t>煤气排管费</t>
    </r>
    <phoneticPr fontId="2" type="noConversion"/>
  </si>
  <si>
    <t>五</t>
    <phoneticPr fontId="2" type="noConversion"/>
  </si>
  <si>
    <r>
      <rPr>
        <b/>
        <sz val="10"/>
        <rFont val="宋体"/>
        <family val="3"/>
        <charset val="134"/>
      </rPr>
      <t>基础弱电及其它设备</t>
    </r>
    <phoneticPr fontId="2" type="noConversion"/>
  </si>
  <si>
    <t>校园安防系统设备</t>
    <phoneticPr fontId="2" type="noConversion"/>
  </si>
  <si>
    <r>
      <rPr>
        <sz val="10"/>
        <rFont val="宋体"/>
        <family val="3"/>
        <charset val="134"/>
      </rPr>
      <t>批</t>
    </r>
  </si>
  <si>
    <t>包括校园监控、周界及入侵报警、紧急报警装置、机柜等</t>
    <phoneticPr fontId="2" type="noConversion"/>
  </si>
  <si>
    <r>
      <rPr>
        <sz val="10"/>
        <rFont val="宋体"/>
        <family val="3"/>
        <charset val="134"/>
      </rPr>
      <t>外网接入</t>
    </r>
    <phoneticPr fontId="2" type="noConversion"/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</si>
  <si>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</si>
  <si>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消防设备</t>
    </r>
  </si>
  <si>
    <r>
      <rPr>
        <sz val="10"/>
        <rFont val="宋体"/>
        <family val="3"/>
        <charset val="134"/>
      </rPr>
      <t>按消防规定</t>
    </r>
  </si>
  <si>
    <r>
      <rPr>
        <sz val="10"/>
        <rFont val="宋体"/>
        <family val="3"/>
        <charset val="134"/>
      </rPr>
      <t>窗帘</t>
    </r>
    <phoneticPr fontId="2" type="noConversion"/>
  </si>
  <si>
    <t>防火、环保。</t>
    <phoneticPr fontId="2" type="noConversion"/>
  </si>
  <si>
    <t>校园多媒体信息发布系统</t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</si>
  <si>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</si>
  <si>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  <phoneticPr fontId="2" type="noConversion"/>
  </si>
  <si>
    <t>校园文化</t>
    <phoneticPr fontId="1" type="noConversion"/>
  </si>
  <si>
    <t>批</t>
    <phoneticPr fontId="1" type="noConversion"/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</si>
  <si>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2" type="noConversion"/>
  </si>
  <si>
    <r>
      <rPr>
        <sz val="10"/>
        <rFont val="宋体"/>
        <family val="3"/>
        <charset val="134"/>
      </rPr>
      <t>折扣系数</t>
    </r>
    <r>
      <rPr>
        <sz val="10"/>
        <rFont val="Times New Roman"/>
        <family val="1"/>
      </rPr>
      <t>0.90</t>
    </r>
    <phoneticPr fontId="1" type="noConversion"/>
  </si>
  <si>
    <t>2021年教育统筹经费第三次分配明细表</t>
    <phoneticPr fontId="1" type="noConversion"/>
  </si>
  <si>
    <t>莘庄镇：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</si>
  <si>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</si>
  <si>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</si>
  <si>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</si>
  <si>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</si>
  <si>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</si>
  <si>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</si>
  <si>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 xml:space="preserve">2021年理化实验室项目信息化部分申报明细表（教育局统一采购）     </t>
    <phoneticPr fontId="1" type="noConversion"/>
  </si>
  <si>
    <t>减：2020年预下达经费</t>
  </si>
  <si>
    <t>减：2019年预下达经费</t>
    <phoneticPr fontId="1" type="noConversion"/>
  </si>
  <si>
    <t>理化实验室信息化部分</t>
    <phoneticPr fontId="1" type="noConversion"/>
  </si>
  <si>
    <t>设备更新与购置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</si>
</sst>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</numFmts>
  <fonts count="10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sz val="10"/>
      <name val="宋体"/>
      <family val="2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395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3" fillId="0" borderId="0"/>
    <xf numFmtId="182" fontId="79" fillId="0" borderId="0"/>
    <xf numFmtId="182" fontId="79" fillId="0" borderId="0"/>
    <xf numFmtId="182" fontId="3" fillId="0" borderId="0"/>
    <xf numFmtId="182" fontId="79" fillId="0" borderId="0"/>
    <xf numFmtId="182" fontId="3" fillId="0" borderId="0"/>
  </cellStyleXfs>
  <cellXfs count="364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6" fillId="0" borderId="0" xfId="0" applyNumberFormat="1" applyFont="1" applyBorder="1" applyAlignment="1">
      <alignment horizontal="right" vertical="center"/>
    </xf>
    <xf numFmtId="177" fontId="87" fillId="0" borderId="1" xfId="0" applyNumberFormat="1" applyFont="1" applyBorder="1">
      <alignment vertical="center"/>
    </xf>
    <xf numFmtId="177" fontId="85" fillId="0" borderId="1" xfId="0" applyNumberFormat="1" applyFont="1" applyBorder="1">
      <alignment vertical="center"/>
    </xf>
    <xf numFmtId="0" fontId="85" fillId="0" borderId="1" xfId="0" applyNumberFormat="1" applyFont="1" applyBorder="1" applyAlignment="1">
      <alignment horizontal="center" vertical="center"/>
    </xf>
    <xf numFmtId="0" fontId="85" fillId="0" borderId="1" xfId="0" applyNumberFormat="1" applyFont="1" applyFill="1" applyBorder="1" applyAlignment="1">
      <alignment horizontal="center" vertical="center"/>
    </xf>
    <xf numFmtId="0" fontId="89" fillId="3" borderId="28" xfId="0" applyNumberFormat="1" applyFont="1" applyFill="1" applyBorder="1" applyAlignment="1">
      <alignment horizontal="center" vertical="center" wrapText="1"/>
    </xf>
    <xf numFmtId="0" fontId="90" fillId="3" borderId="28" xfId="0" applyNumberFormat="1" applyFont="1" applyFill="1" applyBorder="1" applyAlignment="1" applyProtection="1">
      <alignment horizontal="center" vertical="center" wrapText="1"/>
    </xf>
    <xf numFmtId="0" fontId="17" fillId="3" borderId="28" xfId="0" applyNumberFormat="1" applyFont="1" applyFill="1" applyBorder="1" applyAlignment="1" applyProtection="1">
      <alignment horizontal="center" vertical="center" wrapText="1"/>
    </xf>
    <xf numFmtId="0" fontId="2" fillId="4" borderId="28" xfId="0" applyNumberFormat="1" applyFont="1" applyFill="1" applyBorder="1" applyAlignment="1">
      <alignment horizontal="center" vertical="center" wrapText="1"/>
    </xf>
    <xf numFmtId="0" fontId="2" fillId="4" borderId="28" xfId="4684" applyNumberFormat="1" applyFont="1" applyFill="1" applyBorder="1" applyAlignment="1">
      <alignment horizontal="center" vertical="center" wrapText="1"/>
    </xf>
    <xf numFmtId="0" fontId="82" fillId="4" borderId="28" xfId="4430" applyNumberFormat="1" applyFont="1" applyFill="1" applyBorder="1" applyAlignment="1">
      <alignment horizontal="center" vertical="center" wrapText="1"/>
    </xf>
    <xf numFmtId="0" fontId="91" fillId="0" borderId="0" xfId="0" applyNumberFormat="1" applyFont="1">
      <alignment vertical="center"/>
    </xf>
    <xf numFmtId="0" fontId="91" fillId="3" borderId="28" xfId="0" applyNumberFormat="1" applyFont="1" applyFill="1" applyBorder="1" applyAlignment="1">
      <alignment horizontal="center" vertical="center" wrapText="1"/>
    </xf>
    <xf numFmtId="0" fontId="91" fillId="3" borderId="28" xfId="0" applyNumberFormat="1" applyFont="1" applyFill="1" applyBorder="1" applyAlignment="1">
      <alignment horizontal="center" vertical="center"/>
    </xf>
    <xf numFmtId="0" fontId="91" fillId="3" borderId="28" xfId="0" applyNumberFormat="1" applyFont="1" applyFill="1" applyBorder="1">
      <alignment vertical="center"/>
    </xf>
    <xf numFmtId="0" fontId="2" fillId="4" borderId="28" xfId="0" applyNumberFormat="1" applyFont="1" applyFill="1" applyBorder="1" applyAlignment="1">
      <alignment horizontal="left" vertical="center" wrapText="1"/>
    </xf>
    <xf numFmtId="0" fontId="53" fillId="0" borderId="28" xfId="0" applyNumberFormat="1" applyFont="1" applyBorder="1" applyAlignment="1">
      <alignment horizontal="left" vertical="center"/>
    </xf>
    <xf numFmtId="0" fontId="82" fillId="4" borderId="28" xfId="4430" applyNumberFormat="1" applyFont="1" applyFill="1" applyBorder="1" applyAlignment="1">
      <alignment horizontal="left" vertical="center"/>
    </xf>
    <xf numFmtId="0" fontId="81" fillId="0" borderId="28" xfId="0" applyNumberFormat="1" applyFont="1" applyBorder="1">
      <alignment vertical="center"/>
    </xf>
    <xf numFmtId="0" fontId="81" fillId="0" borderId="28" xfId="0" applyNumberFormat="1" applyFont="1" applyBorder="1" applyAlignment="1">
      <alignment horizontal="center" vertical="center"/>
    </xf>
    <xf numFmtId="0" fontId="81" fillId="4" borderId="0" xfId="0" applyNumberFormat="1" applyFont="1" applyFill="1">
      <alignment vertical="center"/>
    </xf>
    <xf numFmtId="0" fontId="80" fillId="0" borderId="0" xfId="0" applyNumberFormat="1" applyFont="1" applyFill="1">
      <alignment vertical="center"/>
    </xf>
    <xf numFmtId="0" fontId="93" fillId="0" borderId="28" xfId="4430" applyNumberFormat="1" applyFont="1" applyFill="1" applyBorder="1" applyAlignment="1">
      <alignment horizontal="center" vertical="center" shrinkToFit="1"/>
    </xf>
    <xf numFmtId="0" fontId="93" fillId="0" borderId="28" xfId="4430" applyNumberFormat="1" applyFont="1" applyFill="1" applyBorder="1" applyAlignment="1">
      <alignment horizontal="center" vertical="center" wrapText="1"/>
    </xf>
    <xf numFmtId="0" fontId="93" fillId="0" borderId="28" xfId="4430" applyNumberFormat="1" applyFont="1" applyFill="1" applyBorder="1" applyAlignment="1">
      <alignment horizontal="center" vertical="center" wrapText="1" shrinkToFit="1"/>
    </xf>
    <xf numFmtId="0" fontId="93" fillId="0" borderId="28" xfId="0" applyNumberFormat="1" applyFont="1" applyFill="1" applyBorder="1" applyAlignment="1">
      <alignment horizontal="center" vertical="center" wrapText="1"/>
    </xf>
    <xf numFmtId="0" fontId="80" fillId="4" borderId="28" xfId="4430" applyNumberFormat="1" applyFont="1" applyFill="1" applyBorder="1" applyAlignment="1">
      <alignment horizontal="center" vertical="center" wrapText="1"/>
    </xf>
    <xf numFmtId="0" fontId="80" fillId="4" borderId="28" xfId="4430" applyNumberFormat="1" applyFont="1" applyFill="1" applyBorder="1" applyAlignment="1">
      <alignment horizontal="left" vertical="center" wrapText="1"/>
    </xf>
    <xf numFmtId="0" fontId="80" fillId="4" borderId="28" xfId="4430" applyNumberFormat="1" applyFont="1" applyFill="1" applyBorder="1" applyAlignment="1">
      <alignment horizontal="left" vertical="center"/>
    </xf>
    <xf numFmtId="0" fontId="80" fillId="4" borderId="28" xfId="4430" applyNumberFormat="1" applyFont="1" applyFill="1" applyBorder="1" applyAlignment="1">
      <alignment horizontal="right" vertical="center" wrapText="1"/>
    </xf>
    <xf numFmtId="0" fontId="80" fillId="4" borderId="28" xfId="4400" applyNumberFormat="1" applyFont="1" applyFill="1" applyBorder="1" applyAlignment="1">
      <alignment vertical="center"/>
    </xf>
    <xf numFmtId="0" fontId="80" fillId="4" borderId="28" xfId="0" applyNumberFormat="1" applyFont="1" applyFill="1" applyBorder="1" applyAlignment="1">
      <alignment horizontal="left" vertical="center" wrapText="1"/>
    </xf>
    <xf numFmtId="0" fontId="93" fillId="4" borderId="0" xfId="4400" applyNumberFormat="1" applyFont="1" applyFill="1" applyAlignment="1">
      <alignment vertical="center"/>
    </xf>
    <xf numFmtId="0" fontId="80" fillId="0" borderId="28" xfId="4430" applyNumberFormat="1" applyFont="1" applyFill="1" applyBorder="1" applyAlignment="1">
      <alignment horizontal="center" vertical="center" wrapText="1"/>
    </xf>
    <xf numFmtId="0" fontId="80" fillId="0" borderId="28" xfId="0" applyNumberFormat="1" applyFont="1" applyFill="1" applyBorder="1">
      <alignment vertical="center"/>
    </xf>
    <xf numFmtId="0" fontId="80" fillId="0" borderId="28" xfId="4430" applyNumberFormat="1" applyFont="1" applyFill="1" applyBorder="1" applyAlignment="1">
      <alignment horizontal="left" vertical="center" wrapText="1"/>
    </xf>
    <xf numFmtId="0" fontId="80" fillId="0" borderId="28" xfId="4430" applyNumberFormat="1" applyFont="1" applyFill="1" applyBorder="1" applyAlignment="1">
      <alignment horizontal="right" vertical="center" wrapText="1"/>
    </xf>
    <xf numFmtId="0" fontId="93" fillId="0" borderId="28" xfId="4430" applyNumberFormat="1" applyFont="1" applyFill="1" applyBorder="1" applyAlignment="1">
      <alignment horizontal="right" vertical="center" wrapText="1"/>
    </xf>
    <xf numFmtId="0" fontId="93" fillId="0" borderId="28" xfId="4430" applyNumberFormat="1" applyFont="1" applyFill="1" applyBorder="1" applyAlignment="1">
      <alignment horizontal="left" vertical="center" wrapText="1"/>
    </xf>
    <xf numFmtId="0" fontId="80" fillId="0" borderId="28" xfId="4430" applyNumberFormat="1" applyFont="1" applyFill="1" applyBorder="1" applyAlignment="1">
      <alignment horizontal="center" vertical="center"/>
    </xf>
    <xf numFmtId="0" fontId="80" fillId="0" borderId="28" xfId="4430" applyNumberFormat="1" applyFont="1" applyFill="1" applyBorder="1" applyAlignment="1">
      <alignment horizontal="left" vertical="center"/>
    </xf>
    <xf numFmtId="0" fontId="80" fillId="0" borderId="28" xfId="4430" applyNumberFormat="1" applyFont="1" applyFill="1" applyBorder="1" applyAlignment="1">
      <alignment horizontal="right" vertical="center"/>
    </xf>
    <xf numFmtId="0" fontId="93" fillId="0" borderId="28" xfId="4430" applyNumberFormat="1" applyFont="1" applyFill="1" applyBorder="1" applyAlignment="1">
      <alignment horizontal="center" vertical="center"/>
    </xf>
    <xf numFmtId="0" fontId="93" fillId="0" borderId="28" xfId="4430" applyNumberFormat="1" applyFont="1" applyFill="1" applyBorder="1" applyAlignment="1">
      <alignment horizontal="left" vertical="center"/>
    </xf>
    <xf numFmtId="0" fontId="93" fillId="0" borderId="28" xfId="4430" applyNumberFormat="1" applyFont="1" applyFill="1" applyBorder="1" applyAlignment="1">
      <alignment horizontal="right" vertical="center"/>
    </xf>
    <xf numFmtId="0" fontId="80" fillId="0" borderId="28" xfId="0" applyNumberFormat="1" applyFont="1" applyFill="1" applyBorder="1" applyAlignment="1">
      <alignment horizontal="left" vertical="center"/>
    </xf>
    <xf numFmtId="0" fontId="80" fillId="0" borderId="28" xfId="4430" applyNumberFormat="1" applyFont="1" applyFill="1" applyBorder="1" applyAlignment="1">
      <alignment horizontal="left"/>
    </xf>
    <xf numFmtId="0" fontId="80" fillId="0" borderId="28" xfId="0" applyNumberFormat="1" applyFont="1" applyFill="1" applyBorder="1" applyAlignment="1">
      <alignment horizontal="right" vertical="center"/>
    </xf>
    <xf numFmtId="0" fontId="80" fillId="0" borderId="28" xfId="0" applyNumberFormat="1" applyFont="1" applyFill="1" applyBorder="1" applyAlignment="1">
      <alignment horizontal="center" vertical="center"/>
    </xf>
    <xf numFmtId="0" fontId="80" fillId="0" borderId="28" xfId="0" applyNumberFormat="1" applyFont="1" applyFill="1" applyBorder="1" applyAlignment="1">
      <alignment horizontal="left" vertical="center" wrapText="1"/>
    </xf>
    <xf numFmtId="0" fontId="96" fillId="0" borderId="0" xfId="0" applyNumberFormat="1" applyFont="1" applyFill="1" applyAlignment="1">
      <alignment horizontal="right" vertical="center"/>
    </xf>
    <xf numFmtId="0" fontId="96" fillId="0" borderId="0" xfId="0" applyNumberFormat="1" applyFont="1" applyFill="1">
      <alignment vertical="center"/>
    </xf>
    <xf numFmtId="0" fontId="96" fillId="0" borderId="0" xfId="0" applyNumberFormat="1" applyFont="1" applyFill="1" applyAlignment="1">
      <alignment vertical="center" wrapText="1"/>
    </xf>
    <xf numFmtId="0" fontId="97" fillId="0" borderId="28" xfId="4687" applyNumberFormat="1" applyFont="1" applyFill="1" applyBorder="1" applyAlignment="1">
      <alignment horizontal="center" vertical="center" wrapText="1"/>
    </xf>
    <xf numFmtId="0" fontId="97" fillId="0" borderId="28" xfId="9389" applyNumberFormat="1" applyFont="1" applyFill="1" applyBorder="1" applyAlignment="1">
      <alignment horizontal="center" vertical="center"/>
    </xf>
    <xf numFmtId="0" fontId="98" fillId="0" borderId="28" xfId="9389" applyNumberFormat="1" applyFont="1" applyFill="1" applyBorder="1" applyAlignment="1">
      <alignment horizontal="left" vertical="center" wrapText="1"/>
    </xf>
    <xf numFmtId="0" fontId="97" fillId="0" borderId="28" xfId="4687" applyNumberFormat="1" applyFont="1" applyFill="1" applyBorder="1" applyAlignment="1">
      <alignment horizontal="left" vertical="center" wrapText="1"/>
    </xf>
    <xf numFmtId="0" fontId="97" fillId="0" borderId="28" xfId="4687" applyNumberFormat="1" applyFont="1" applyFill="1" applyBorder="1" applyAlignment="1">
      <alignment horizontal="right" vertical="center" wrapText="1"/>
    </xf>
    <xf numFmtId="0" fontId="97" fillId="0" borderId="26" xfId="4687" applyNumberFormat="1" applyFont="1" applyFill="1" applyBorder="1" applyAlignment="1">
      <alignment horizontal="center" vertical="center" wrapText="1"/>
    </xf>
    <xf numFmtId="0" fontId="97" fillId="0" borderId="26" xfId="4687" applyNumberFormat="1" applyFont="1" applyFill="1" applyBorder="1" applyAlignment="1">
      <alignment horizontal="right" vertical="center" wrapText="1"/>
    </xf>
    <xf numFmtId="0" fontId="97" fillId="0" borderId="29" xfId="9389" applyNumberFormat="1" applyFont="1" applyFill="1" applyBorder="1" applyAlignment="1">
      <alignment horizontal="center" vertical="center" wrapText="1"/>
    </xf>
    <xf numFmtId="0" fontId="23" fillId="0" borderId="28" xfId="9389" applyNumberFormat="1" applyFont="1" applyFill="1" applyBorder="1" applyAlignment="1">
      <alignment horizontal="center" vertical="center"/>
    </xf>
    <xf numFmtId="0" fontId="4" fillId="0" borderId="28" xfId="9389" applyNumberFormat="1" applyFont="1" applyFill="1" applyBorder="1" applyAlignment="1">
      <alignment horizontal="left" vertical="center" wrapText="1"/>
    </xf>
    <xf numFmtId="0" fontId="97" fillId="0" borderId="28" xfId="9389" applyNumberFormat="1" applyFont="1" applyFill="1" applyBorder="1" applyAlignment="1">
      <alignment horizontal="left" vertical="center" wrapText="1"/>
    </xf>
    <xf numFmtId="0" fontId="23" fillId="0" borderId="28" xfId="9389" applyNumberFormat="1" applyFont="1" applyFill="1" applyBorder="1" applyAlignment="1">
      <alignment horizontal="right" vertical="center"/>
    </xf>
    <xf numFmtId="0" fontId="4" fillId="0" borderId="28" xfId="4687" applyNumberFormat="1" applyFont="1" applyFill="1" applyBorder="1" applyAlignment="1">
      <alignment vertical="center" wrapText="1"/>
    </xf>
    <xf numFmtId="0" fontId="23" fillId="0" borderId="28" xfId="9389" applyNumberFormat="1" applyFont="1" applyFill="1" applyBorder="1" applyAlignment="1">
      <alignment horizontal="left" vertical="center" wrapText="1"/>
    </xf>
    <xf numFmtId="0" fontId="24" fillId="0" borderId="28" xfId="9389" applyNumberFormat="1" applyFont="1" applyFill="1" applyBorder="1" applyAlignment="1">
      <alignment horizontal="center" vertical="center"/>
    </xf>
    <xf numFmtId="0" fontId="97" fillId="0" borderId="26" xfId="9389" applyNumberFormat="1" applyFont="1" applyFill="1" applyBorder="1" applyAlignment="1">
      <alignment horizontal="center" vertical="center" wrapText="1"/>
    </xf>
    <xf numFmtId="0" fontId="97" fillId="0" borderId="28" xfId="9389" applyNumberFormat="1" applyFont="1" applyFill="1" applyBorder="1" applyAlignment="1">
      <alignment horizontal="right" vertical="center"/>
    </xf>
    <xf numFmtId="0" fontId="23" fillId="0" borderId="28" xfId="9389" applyNumberFormat="1" applyFont="1" applyFill="1" applyBorder="1" applyAlignment="1">
      <alignment horizontal="center" vertical="center" wrapText="1"/>
    </xf>
    <xf numFmtId="0" fontId="4" fillId="0" borderId="32" xfId="9389" applyNumberFormat="1" applyFont="1" applyFill="1" applyBorder="1" applyAlignment="1">
      <alignment horizontal="center" vertical="center"/>
    </xf>
    <xf numFmtId="0" fontId="98" fillId="0" borderId="26" xfId="9389" applyNumberFormat="1" applyFont="1" applyFill="1" applyBorder="1" applyAlignment="1">
      <alignment horizontal="left" vertical="center" wrapText="1"/>
    </xf>
    <xf numFmtId="0" fontId="23" fillId="0" borderId="30" xfId="9389" applyNumberFormat="1" applyFont="1" applyFill="1" applyBorder="1" applyAlignment="1">
      <alignment horizontal="left" vertical="center" wrapText="1"/>
    </xf>
    <xf numFmtId="0" fontId="98" fillId="0" borderId="32" xfId="9389" applyNumberFormat="1" applyFont="1" applyFill="1" applyBorder="1" applyAlignment="1">
      <alignment horizontal="center" vertical="center"/>
    </xf>
    <xf numFmtId="0" fontId="98" fillId="0" borderId="28" xfId="9389" applyNumberFormat="1" applyFont="1" applyFill="1" applyBorder="1" applyAlignment="1">
      <alignment horizontal="justify" vertical="center" wrapText="1"/>
    </xf>
    <xf numFmtId="0" fontId="97" fillId="0" borderId="30" xfId="9389" applyNumberFormat="1" applyFont="1" applyFill="1" applyBorder="1" applyAlignment="1">
      <alignment horizontal="left" vertical="center" wrapText="1"/>
    </xf>
    <xf numFmtId="0" fontId="97" fillId="0" borderId="28" xfId="9389" applyNumberFormat="1" applyFont="1" applyFill="1" applyBorder="1" applyAlignment="1">
      <alignment horizontal="center" vertical="center" wrapText="1"/>
    </xf>
    <xf numFmtId="0" fontId="23" fillId="0" borderId="28" xfId="9389" applyNumberFormat="1" applyFont="1" applyFill="1" applyBorder="1" applyAlignment="1">
      <alignment horizontal="justify" vertical="center" wrapText="1"/>
    </xf>
    <xf numFmtId="0" fontId="23" fillId="0" borderId="32" xfId="9389" applyNumberFormat="1" applyFont="1" applyFill="1" applyBorder="1" applyAlignment="1">
      <alignment horizontal="center" vertical="center"/>
    </xf>
    <xf numFmtId="0" fontId="23" fillId="0" borderId="30" xfId="9389" applyNumberFormat="1" applyFont="1" applyFill="1" applyBorder="1" applyAlignment="1">
      <alignment vertical="center" wrapText="1"/>
    </xf>
    <xf numFmtId="0" fontId="4" fillId="0" borderId="28" xfId="9389" applyNumberFormat="1" applyFont="1" applyFill="1" applyBorder="1" applyAlignment="1">
      <alignment horizontal="justify" vertical="center" wrapText="1"/>
    </xf>
    <xf numFmtId="0" fontId="23" fillId="0" borderId="26" xfId="9389" applyNumberFormat="1" applyFont="1" applyFill="1" applyBorder="1" applyAlignment="1">
      <alignment horizontal="left" vertical="center" wrapText="1"/>
    </xf>
    <xf numFmtId="0" fontId="23" fillId="0" borderId="28" xfId="4687" applyNumberFormat="1" applyFont="1" applyFill="1" applyBorder="1" applyAlignment="1">
      <alignment vertical="center"/>
    </xf>
    <xf numFmtId="0" fontId="23" fillId="0" borderId="30" xfId="9389" applyNumberFormat="1" applyFont="1" applyFill="1" applyBorder="1" applyAlignment="1">
      <alignment horizontal="center" vertical="center"/>
    </xf>
    <xf numFmtId="0" fontId="4" fillId="4" borderId="28" xfId="9389" applyNumberFormat="1" applyFont="1" applyFill="1" applyBorder="1" applyAlignment="1">
      <alignment horizontal="justify" vertical="center" wrapText="1"/>
    </xf>
    <xf numFmtId="0" fontId="4" fillId="0" borderId="30" xfId="9389" applyNumberFormat="1" applyFont="1" applyFill="1" applyBorder="1" applyAlignment="1">
      <alignment horizontal="left" vertical="center" wrapText="1"/>
    </xf>
    <xf numFmtId="0" fontId="4" fillId="0" borderId="28" xfId="9389" applyNumberFormat="1" applyFont="1" applyFill="1" applyBorder="1" applyAlignment="1">
      <alignment vertical="center" wrapText="1"/>
    </xf>
    <xf numFmtId="0" fontId="4" fillId="0" borderId="28" xfId="9389" applyNumberFormat="1" applyFont="1" applyFill="1" applyBorder="1" applyAlignment="1">
      <alignment horizontal="center" vertical="center"/>
    </xf>
    <xf numFmtId="0" fontId="97" fillId="0" borderId="32" xfId="9389" applyNumberFormat="1" applyFont="1" applyFill="1" applyBorder="1" applyAlignment="1">
      <alignment horizontal="center" vertical="center"/>
    </xf>
    <xf numFmtId="0" fontId="97" fillId="0" borderId="30" xfId="9389" applyNumberFormat="1" applyFont="1" applyFill="1" applyBorder="1" applyAlignment="1">
      <alignment horizontal="center" vertical="center"/>
    </xf>
    <xf numFmtId="0" fontId="4" fillId="4" borderId="30" xfId="9389" applyNumberFormat="1" applyFont="1" applyFill="1" applyBorder="1" applyAlignment="1">
      <alignment horizontal="left" vertical="center" wrapText="1"/>
    </xf>
    <xf numFmtId="0" fontId="98" fillId="0" borderId="30" xfId="9389" applyNumberFormat="1" applyFont="1" applyFill="1" applyBorder="1" applyAlignment="1">
      <alignment horizontal="left" vertical="center" wrapText="1"/>
    </xf>
    <xf numFmtId="0" fontId="98" fillId="0" borderId="28" xfId="9389" applyNumberFormat="1" applyFont="1" applyFill="1" applyBorder="1" applyAlignment="1">
      <alignment horizontal="center" vertical="center"/>
    </xf>
    <xf numFmtId="0" fontId="98" fillId="0" borderId="26" xfId="9389" applyNumberFormat="1" applyFont="1" applyFill="1" applyBorder="1" applyAlignment="1">
      <alignment horizontal="justify" vertical="center" wrapText="1"/>
    </xf>
    <xf numFmtId="0" fontId="97" fillId="0" borderId="26" xfId="9389" applyNumberFormat="1" applyFont="1" applyFill="1" applyBorder="1" applyAlignment="1">
      <alignment horizontal="left" vertical="center" wrapText="1"/>
    </xf>
    <xf numFmtId="0" fontId="23" fillId="0" borderId="33" xfId="9389" applyNumberFormat="1" applyFont="1" applyFill="1" applyBorder="1" applyAlignment="1">
      <alignment horizontal="center" vertical="center"/>
    </xf>
    <xf numFmtId="0" fontId="4" fillId="0" borderId="26" xfId="9389" applyNumberFormat="1" applyFont="1" applyFill="1" applyBorder="1" applyAlignment="1">
      <alignment horizontal="justify" vertical="center" wrapText="1"/>
    </xf>
    <xf numFmtId="0" fontId="23" fillId="0" borderId="26" xfId="9389" applyNumberFormat="1" applyFont="1" applyFill="1" applyBorder="1" applyAlignment="1">
      <alignment horizontal="center" vertical="center"/>
    </xf>
    <xf numFmtId="0" fontId="23" fillId="0" borderId="26" xfId="9389" applyNumberFormat="1" applyFont="1" applyFill="1" applyBorder="1" applyAlignment="1">
      <alignment horizontal="right" vertical="center"/>
    </xf>
    <xf numFmtId="0" fontId="4" fillId="0" borderId="34" xfId="9389" applyNumberFormat="1" applyFont="1" applyFill="1" applyBorder="1" applyAlignment="1">
      <alignment horizontal="left" vertical="center" wrapText="1"/>
    </xf>
    <xf numFmtId="0" fontId="97" fillId="0" borderId="28" xfId="9389" applyNumberFormat="1" applyFont="1" applyFill="1" applyBorder="1" applyAlignment="1">
      <alignment horizontal="justify" vertical="center" wrapText="1"/>
    </xf>
    <xf numFmtId="0" fontId="23" fillId="0" borderId="34" xfId="9389" applyNumberFormat="1" applyFont="1" applyFill="1" applyBorder="1" applyAlignment="1">
      <alignment horizontal="left" vertical="center" wrapText="1"/>
    </xf>
    <xf numFmtId="0" fontId="23" fillId="0" borderId="28" xfId="4687" applyNumberFormat="1" applyFont="1" applyFill="1" applyBorder="1" applyAlignment="1">
      <alignment vertical="center" wrapText="1"/>
    </xf>
    <xf numFmtId="0" fontId="98" fillId="0" borderId="28" xfId="9389" applyNumberFormat="1" applyFont="1" applyFill="1" applyBorder="1" applyAlignment="1">
      <alignment vertical="center" wrapText="1"/>
    </xf>
    <xf numFmtId="0" fontId="23" fillId="0" borderId="28" xfId="9389" applyNumberFormat="1" applyFont="1" applyFill="1" applyBorder="1" applyAlignment="1">
      <alignment vertical="center" wrapText="1"/>
    </xf>
    <xf numFmtId="0" fontId="23" fillId="0" borderId="35" xfId="9389" applyNumberFormat="1" applyFont="1" applyFill="1" applyBorder="1" applyAlignment="1">
      <alignment horizontal="left" vertical="center" wrapText="1"/>
    </xf>
    <xf numFmtId="0" fontId="97" fillId="0" borderId="33" xfId="9389" applyNumberFormat="1" applyFont="1" applyFill="1" applyBorder="1" applyAlignment="1">
      <alignment horizontal="center" vertical="center"/>
    </xf>
    <xf numFmtId="0" fontId="98" fillId="0" borderId="35" xfId="9389" applyNumberFormat="1" applyFont="1" applyFill="1" applyBorder="1" applyAlignment="1">
      <alignment horizontal="left" vertical="center" wrapText="1"/>
    </xf>
    <xf numFmtId="0" fontId="97" fillId="0" borderId="26" xfId="9389" applyNumberFormat="1" applyFont="1" applyFill="1" applyBorder="1" applyAlignment="1">
      <alignment horizontal="center" vertical="center"/>
    </xf>
    <xf numFmtId="0" fontId="97" fillId="0" borderId="34" xfId="9389" applyNumberFormat="1" applyFont="1" applyFill="1" applyBorder="1" applyAlignment="1">
      <alignment horizontal="left" vertical="center" wrapText="1"/>
    </xf>
    <xf numFmtId="0" fontId="97" fillId="0" borderId="26" xfId="9389" applyNumberFormat="1" applyFont="1" applyFill="1" applyBorder="1" applyAlignment="1">
      <alignment horizontal="right" vertical="center"/>
    </xf>
    <xf numFmtId="0" fontId="4" fillId="0" borderId="32" xfId="9389" applyNumberFormat="1" applyFont="1" applyFill="1" applyBorder="1" applyAlignment="1">
      <alignment horizontal="left" vertical="center" wrapText="1"/>
    </xf>
    <xf numFmtId="0" fontId="4" fillId="0" borderId="26" xfId="9389" applyNumberFormat="1" applyFont="1" applyFill="1" applyBorder="1" applyAlignment="1">
      <alignment horizontal="left" vertical="center" wrapText="1"/>
    </xf>
    <xf numFmtId="0" fontId="23" fillId="0" borderId="32" xfId="9389" applyNumberFormat="1" applyFont="1" applyFill="1" applyBorder="1" applyAlignment="1">
      <alignment horizontal="left" vertical="center" wrapText="1"/>
    </xf>
    <xf numFmtId="0" fontId="3" fillId="0" borderId="0" xfId="9389" applyNumberFormat="1" applyFont="1" applyFill="1" applyAlignment="1">
      <alignment horizontal="left" vertical="center" wrapText="1"/>
    </xf>
    <xf numFmtId="0" fontId="98" fillId="0" borderId="33" xfId="9389" applyNumberFormat="1" applyFont="1" applyFill="1" applyBorder="1" applyAlignment="1">
      <alignment horizontal="center" vertical="center"/>
    </xf>
    <xf numFmtId="0" fontId="4" fillId="0" borderId="28" xfId="9389" applyNumberFormat="1" applyFont="1" applyFill="1" applyBorder="1" applyAlignment="1">
      <alignment horizontal="center" vertical="center" wrapText="1"/>
    </xf>
    <xf numFmtId="0" fontId="97" fillId="0" borderId="31" xfId="9389" applyNumberFormat="1" applyFont="1" applyFill="1" applyBorder="1" applyAlignment="1">
      <alignment horizontal="center" vertical="center"/>
    </xf>
    <xf numFmtId="0" fontId="98" fillId="0" borderId="31" xfId="9389" applyNumberFormat="1" applyFont="1" applyFill="1" applyBorder="1" applyAlignment="1">
      <alignment horizontal="center" vertical="center"/>
    </xf>
    <xf numFmtId="0" fontId="97" fillId="0" borderId="34" xfId="9389" applyNumberFormat="1" applyFont="1" applyFill="1" applyBorder="1" applyAlignment="1">
      <alignment horizontal="center" vertical="center"/>
    </xf>
    <xf numFmtId="0" fontId="4" fillId="0" borderId="34" xfId="9389" applyNumberFormat="1" applyFont="1" applyFill="1" applyBorder="1" applyAlignment="1">
      <alignment horizontal="center" vertical="center"/>
    </xf>
    <xf numFmtId="0" fontId="23" fillId="0" borderId="26" xfId="9389" applyNumberFormat="1" applyFont="1" applyFill="1" applyBorder="1" applyAlignment="1">
      <alignment horizontal="center" vertical="center" wrapText="1"/>
    </xf>
    <xf numFmtId="0" fontId="98" fillId="0" borderId="28" xfId="4687" applyNumberFormat="1" applyFont="1" applyFill="1" applyBorder="1" applyAlignment="1">
      <alignment vertical="center" wrapText="1"/>
    </xf>
    <xf numFmtId="0" fontId="23" fillId="0" borderId="31" xfId="9389" applyNumberFormat="1" applyFont="1" applyFill="1" applyBorder="1" applyAlignment="1">
      <alignment horizontal="center" vertical="center"/>
    </xf>
    <xf numFmtId="0" fontId="23" fillId="0" borderId="28" xfId="9390" applyNumberFormat="1" applyFont="1" applyFill="1" applyBorder="1" applyAlignment="1">
      <alignment horizontal="left" vertical="center" wrapText="1"/>
    </xf>
    <xf numFmtId="0" fontId="23" fillId="0" borderId="32" xfId="9390" applyNumberFormat="1" applyFont="1" applyFill="1" applyBorder="1" applyAlignment="1">
      <alignment horizontal="left" vertical="center" wrapText="1"/>
    </xf>
    <xf numFmtId="0" fontId="4" fillId="0" borderId="30" xfId="9389" applyNumberFormat="1" applyFont="1" applyFill="1" applyBorder="1" applyAlignment="1">
      <alignment horizontal="center" vertical="center"/>
    </xf>
    <xf numFmtId="0" fontId="23" fillId="0" borderId="28" xfId="9391" applyNumberFormat="1" applyFont="1" applyFill="1" applyBorder="1" applyAlignment="1">
      <alignment vertical="center" wrapText="1"/>
    </xf>
    <xf numFmtId="0" fontId="23" fillId="0" borderId="28" xfId="9392" applyNumberFormat="1" applyFont="1" applyFill="1" applyBorder="1" applyAlignment="1">
      <alignment horizontal="center" vertical="center"/>
    </xf>
    <xf numFmtId="0" fontId="4" fillId="0" borderId="28" xfId="9393" applyNumberFormat="1" applyFont="1" applyFill="1" applyBorder="1" applyAlignment="1">
      <alignment horizontal="left" vertical="center" wrapText="1"/>
    </xf>
    <xf numFmtId="0" fontId="23" fillId="0" borderId="28" xfId="9392" applyNumberFormat="1" applyFont="1" applyFill="1" applyBorder="1" applyAlignment="1">
      <alignment horizontal="right" vertical="center"/>
    </xf>
    <xf numFmtId="0" fontId="23" fillId="4" borderId="28" xfId="9389" applyNumberFormat="1" applyFont="1" applyFill="1" applyBorder="1" applyAlignment="1">
      <alignment horizontal="left" vertical="center" wrapText="1"/>
    </xf>
    <xf numFmtId="0" fontId="98" fillId="0" borderId="28" xfId="9394" applyNumberFormat="1" applyFont="1" applyFill="1" applyBorder="1" applyAlignment="1">
      <alignment vertical="center" wrapText="1"/>
    </xf>
    <xf numFmtId="0" fontId="23" fillId="0" borderId="28" xfId="9390" applyNumberFormat="1" applyFont="1" applyFill="1" applyBorder="1" applyAlignment="1">
      <alignment vertical="center" wrapText="1"/>
    </xf>
    <xf numFmtId="0" fontId="23" fillId="0" borderId="28" xfId="9390" applyNumberFormat="1" applyFont="1" applyFill="1" applyBorder="1" applyAlignment="1">
      <alignment horizontal="center" vertical="center"/>
    </xf>
    <xf numFmtId="0" fontId="4" fillId="0" borderId="28" xfId="9391" applyNumberFormat="1" applyFont="1" applyFill="1" applyBorder="1" applyAlignment="1">
      <alignment vertical="center" wrapText="1"/>
    </xf>
    <xf numFmtId="0" fontId="23" fillId="0" borderId="26" xfId="9389" applyNumberFormat="1" applyFont="1" applyFill="1" applyBorder="1" applyAlignment="1">
      <alignment horizontal="justify" vertical="center" wrapText="1"/>
    </xf>
    <xf numFmtId="0" fontId="97" fillId="0" borderId="35" xfId="9389" applyNumberFormat="1" applyFont="1" applyFill="1" applyBorder="1" applyAlignment="1">
      <alignment horizontal="left" vertical="center" wrapText="1"/>
    </xf>
    <xf numFmtId="0" fontId="4" fillId="0" borderId="28" xfId="9390" applyNumberFormat="1" applyFont="1" applyFill="1" applyBorder="1" applyAlignment="1">
      <alignment vertical="center" wrapText="1"/>
    </xf>
    <xf numFmtId="0" fontId="4" fillId="0" borderId="28" xfId="9390" applyNumberFormat="1" applyFont="1" applyFill="1" applyBorder="1" applyAlignment="1">
      <alignment horizontal="left" vertical="center" wrapText="1"/>
    </xf>
    <xf numFmtId="0" fontId="23" fillId="0" borderId="28" xfId="9392" applyNumberFormat="1" applyFont="1" applyFill="1" applyBorder="1" applyAlignment="1">
      <alignment horizontal="left" vertical="center" wrapText="1"/>
    </xf>
    <xf numFmtId="0" fontId="4" fillId="0" borderId="28" xfId="9390" applyNumberFormat="1" applyFont="1" applyFill="1" applyBorder="1" applyAlignment="1">
      <alignment horizontal="center" vertical="center"/>
    </xf>
    <xf numFmtId="0" fontId="100" fillId="0" borderId="28" xfId="4612" applyNumberFormat="1" applyFont="1" applyFill="1" applyBorder="1" applyAlignment="1">
      <alignment vertical="center"/>
    </xf>
    <xf numFmtId="0" fontId="100" fillId="0" borderId="28" xfId="4612" applyNumberFormat="1" applyFont="1" applyFill="1" applyBorder="1" applyAlignment="1">
      <alignment horizontal="right" vertical="center"/>
    </xf>
    <xf numFmtId="0" fontId="23" fillId="4" borderId="28" xfId="0" applyNumberFormat="1" applyFont="1" applyFill="1" applyBorder="1" applyAlignment="1">
      <alignment vertical="center" wrapText="1"/>
    </xf>
    <xf numFmtId="0" fontId="96" fillId="0" borderId="0" xfId="0" applyNumberFormat="1" applyFont="1" applyFill="1" applyAlignment="1">
      <alignment horizontal="left" vertical="center"/>
    </xf>
    <xf numFmtId="0" fontId="101" fillId="0" borderId="0" xfId="0" applyNumberFormat="1" applyFont="1">
      <alignment vertical="center"/>
    </xf>
    <xf numFmtId="0" fontId="101" fillId="0" borderId="0" xfId="0" applyNumberFormat="1" applyFont="1" applyAlignment="1">
      <alignment horizontal="center" vertical="center"/>
    </xf>
    <xf numFmtId="0" fontId="85" fillId="0" borderId="28" xfId="0" applyNumberFormat="1" applyFont="1" applyFill="1" applyBorder="1" applyAlignment="1">
      <alignment horizontal="center" vertical="center"/>
    </xf>
    <xf numFmtId="177" fontId="87" fillId="0" borderId="28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0" fontId="86" fillId="0" borderId="27" xfId="0" applyNumberFormat="1" applyFont="1" applyBorder="1" applyAlignment="1">
      <alignment vertical="center"/>
    </xf>
    <xf numFmtId="182" fontId="101" fillId="0" borderId="27" xfId="0" applyNumberFormat="1" applyFont="1" applyBorder="1" applyAlignment="1">
      <alignment vertical="center"/>
    </xf>
    <xf numFmtId="0" fontId="88" fillId="4" borderId="27" xfId="0" applyNumberFormat="1" applyFont="1" applyFill="1" applyBorder="1" applyAlignment="1" applyProtection="1">
      <alignment horizontal="center" vertical="center" wrapText="1"/>
    </xf>
    <xf numFmtId="0" fontId="92" fillId="0" borderId="27" xfId="4430" applyNumberFormat="1" applyFont="1" applyFill="1" applyBorder="1" applyAlignment="1">
      <alignment horizontal="center" vertical="center"/>
    </xf>
    <xf numFmtId="0" fontId="5" fillId="0" borderId="27" xfId="0" applyNumberFormat="1" applyFont="1" applyBorder="1" applyAlignment="1">
      <alignment vertical="center"/>
    </xf>
    <xf numFmtId="0" fontId="0" fillId="0" borderId="27" xfId="0" applyNumberFormat="1" applyBorder="1" applyAlignment="1">
      <alignment vertical="center"/>
    </xf>
    <xf numFmtId="0" fontId="94" fillId="0" borderId="27" xfId="9389" applyNumberFormat="1" applyFont="1" applyFill="1" applyBorder="1" applyAlignment="1">
      <alignment horizontal="center" vertical="center"/>
    </xf>
    <xf numFmtId="0" fontId="95" fillId="0" borderId="27" xfId="9389" applyNumberFormat="1" applyFont="1" applyFill="1" applyBorder="1" applyAlignment="1">
      <alignment horizontal="center" vertical="center"/>
    </xf>
    <xf numFmtId="0" fontId="97" fillId="0" borderId="26" xfId="4687" applyNumberFormat="1" applyFont="1" applyFill="1" applyBorder="1" applyAlignment="1">
      <alignment horizontal="center" vertical="center" wrapText="1"/>
    </xf>
    <xf numFmtId="0" fontId="97" fillId="0" borderId="29" xfId="4687" applyNumberFormat="1" applyFont="1" applyFill="1" applyBorder="1" applyAlignment="1">
      <alignment horizontal="center" vertical="center" wrapText="1"/>
    </xf>
    <xf numFmtId="0" fontId="97" fillId="0" borderId="5" xfId="4687" applyNumberFormat="1" applyFont="1" applyFill="1" applyBorder="1" applyAlignment="1">
      <alignment horizontal="center" vertical="center" wrapText="1"/>
    </xf>
    <xf numFmtId="0" fontId="97" fillId="0" borderId="28" xfId="4687" applyNumberFormat="1" applyFont="1" applyFill="1" applyBorder="1" applyAlignment="1">
      <alignment horizontal="center" vertical="center" wrapText="1"/>
    </xf>
    <xf numFmtId="0" fontId="97" fillId="0" borderId="26" xfId="9389" applyNumberFormat="1" applyFont="1" applyFill="1" applyBorder="1" applyAlignment="1">
      <alignment horizontal="center" vertical="center" wrapText="1"/>
    </xf>
    <xf numFmtId="0" fontId="97" fillId="0" borderId="29" xfId="9389" applyNumberFormat="1" applyFont="1" applyFill="1" applyBorder="1" applyAlignment="1">
      <alignment horizontal="center" vertical="center" wrapText="1"/>
    </xf>
  </cellXfs>
  <cellStyles count="9395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299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0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297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298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5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296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3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4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1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2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89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0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19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88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1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0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3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2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5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4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27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26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29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28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1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0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3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2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5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4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37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36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39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38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1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0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3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2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5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4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47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46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49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48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1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0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3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2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5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4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57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56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59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58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1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2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1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0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3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2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5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4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67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66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69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68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1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0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3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2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5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4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2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1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07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76"/>
    <cellStyle name="常规 2 19" xfId="8883"/>
    <cellStyle name="常规 2 19 2" xfId="930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5"/>
    <cellStyle name="常规 2 21" xfId="8974"/>
    <cellStyle name="常规 2 22" xfId="8997"/>
    <cellStyle name="常规 2 22 2" xfId="9309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77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78"/>
    <cellStyle name="常规 3 15" xfId="8896"/>
    <cellStyle name="常规 3 16" xfId="8961"/>
    <cellStyle name="常规 3 16 2" xfId="9306"/>
    <cellStyle name="常规 3 17" xfId="8979"/>
    <cellStyle name="常规 3 18" xfId="8998"/>
    <cellStyle name="常规 3 18 2" xfId="9310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79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0"/>
    <cellStyle name="常规 4 15" xfId="8889"/>
    <cellStyle name="常规 4 16" xfId="8981"/>
    <cellStyle name="常规 4 16 2" xfId="9308"/>
    <cellStyle name="常规 4 17" xfId="9172"/>
    <cellStyle name="常规 4 17 2" xfId="9313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1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4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5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16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17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18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 2" xfId="9392"/>
    <cellStyle name="常规_合1（初中预算）" xfId="9391"/>
    <cellStyle name="常规_合1(高中预算)" xfId="9390"/>
    <cellStyle name="常规_闵行区教育局中、小学装备标准(2014年新版）" xfId="9389"/>
    <cellStyle name="常规_小学设备预算" xfId="9393"/>
    <cellStyle name="常规_幼儿园_4" xfId="9394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0 2" xfId="9364"/>
    <cellStyle name="汇总 2 10 3" xfId="9363"/>
    <cellStyle name="汇总 2 11" xfId="8949"/>
    <cellStyle name="汇总 2 11 2" xfId="9374"/>
    <cellStyle name="汇总 2 11 3" xfId="9333"/>
    <cellStyle name="汇总 2 12" xfId="8986"/>
    <cellStyle name="汇总 2 12 2" xfId="9384"/>
    <cellStyle name="汇总 2 12 3" xfId="9323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7 2" xfId="9369"/>
    <cellStyle name="汇总 2 2 7 3" xfId="9338"/>
    <cellStyle name="汇总 2 2 8" xfId="8954"/>
    <cellStyle name="汇总 2 2 8 2" xfId="9379"/>
    <cellStyle name="汇总 2 2 8 3" xfId="9328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7 2" xfId="9353"/>
    <cellStyle name="汇总 2 7 3" xfId="9352"/>
    <cellStyle name="汇总 2 8" xfId="8622"/>
    <cellStyle name="汇总 2 8 2" xfId="9358"/>
    <cellStyle name="汇总 2 8 3" xfId="9347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1 2" xfId="9365"/>
    <cellStyle name="计算 2 11 3" xfId="9342"/>
    <cellStyle name="计算 2 12" xfId="8950"/>
    <cellStyle name="计算 2 12 2" xfId="9375"/>
    <cellStyle name="计算 2 12 3" xfId="9332"/>
    <cellStyle name="计算 2 13" xfId="8987"/>
    <cellStyle name="计算 2 13 2" xfId="9385"/>
    <cellStyle name="计算 2 13 3" xfId="9322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7 2" xfId="9370"/>
    <cellStyle name="计算 2 2 7 3" xfId="9337"/>
    <cellStyle name="计算 2 2 8" xfId="8955"/>
    <cellStyle name="计算 2 2 8 2" xfId="9380"/>
    <cellStyle name="计算 2 2 8 3" xfId="9327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8 2" xfId="9354"/>
    <cellStyle name="计算 2 8 3" xfId="9351"/>
    <cellStyle name="计算 2 9" xfId="8623"/>
    <cellStyle name="计算 2 9 2" xfId="9359"/>
    <cellStyle name="计算 2 9 3" xfId="9346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0 2" xfId="9366"/>
    <cellStyle name="输出 2 10 3" xfId="9341"/>
    <cellStyle name="输出 2 11" xfId="8951"/>
    <cellStyle name="输出 2 11 2" xfId="9376"/>
    <cellStyle name="输出 2 11 3" xfId="9331"/>
    <cellStyle name="输出 2 12" xfId="8993"/>
    <cellStyle name="输出 2 12 2" xfId="9386"/>
    <cellStyle name="输出 2 12 3" xfId="9321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7 2" xfId="9371"/>
    <cellStyle name="输出 2 2 7 3" xfId="9336"/>
    <cellStyle name="输出 2 2 8" xfId="8956"/>
    <cellStyle name="输出 2 2 8 2" xfId="9381"/>
    <cellStyle name="输出 2 2 8 3" xfId="932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7 2" xfId="9355"/>
    <cellStyle name="输出 2 7 3" xfId="9350"/>
    <cellStyle name="输出 2 8" xfId="8624"/>
    <cellStyle name="输出 2 8 2" xfId="9360"/>
    <cellStyle name="输出 2 8 3" xfId="9345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0 2" xfId="9367"/>
    <cellStyle name="输入 2 10 3" xfId="9340"/>
    <cellStyle name="输入 2 11" xfId="8952"/>
    <cellStyle name="输入 2 11 2" xfId="9377"/>
    <cellStyle name="输入 2 11 3" xfId="9330"/>
    <cellStyle name="输入 2 12" xfId="8994"/>
    <cellStyle name="输入 2 12 2" xfId="9387"/>
    <cellStyle name="输入 2 12 3" xfId="9320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7 2" xfId="9372"/>
    <cellStyle name="输入 2 2 7 3" xfId="9335"/>
    <cellStyle name="输入 2 2 8" xfId="8957"/>
    <cellStyle name="输入 2 2 8 2" xfId="9382"/>
    <cellStyle name="输入 2 2 8 3" xfId="9325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7 2" xfId="9356"/>
    <cellStyle name="输入 2 7 3" xfId="9349"/>
    <cellStyle name="输入 2 8" xfId="8625"/>
    <cellStyle name="输入 2 8 2" xfId="9361"/>
    <cellStyle name="输入 2 8 3" xfId="9344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2"/>
    <cellStyle name="注释 2 11" xfId="8939"/>
    <cellStyle name="注释 2 11 2" xfId="9368"/>
    <cellStyle name="注释 2 11 3" xfId="9339"/>
    <cellStyle name="注释 2 12" xfId="8953"/>
    <cellStyle name="注释 2 12 2" xfId="9378"/>
    <cellStyle name="注释 2 12 3" xfId="9329"/>
    <cellStyle name="注释 2 13" xfId="8995"/>
    <cellStyle name="注释 2 13 2" xfId="9388"/>
    <cellStyle name="注释 2 13 3" xfId="9319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3"/>
    <cellStyle name="注释 2 2 8" xfId="8947"/>
    <cellStyle name="注释 2 2 8 2" xfId="9373"/>
    <cellStyle name="注释 2 2 8 3" xfId="9334"/>
    <cellStyle name="注释 2 2 9" xfId="8958"/>
    <cellStyle name="注释 2 2 9 2" xfId="9383"/>
    <cellStyle name="注释 2 2 9 3" xfId="9324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8 2" xfId="9357"/>
    <cellStyle name="注释 2 8 3" xfId="9348"/>
    <cellStyle name="注释 2 9" xfId="8626"/>
    <cellStyle name="注释 2 9 2" xfId="9362"/>
    <cellStyle name="注释 2 9 3" xfId="9343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5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4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87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86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32" t="s">
        <v>543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5" sqref="I5"/>
    </sheetView>
  </sheetViews>
  <sheetFormatPr defaultColWidth="9" defaultRowHeight="13.5"/>
  <cols>
    <col min="1" max="1" width="4.875" style="328" customWidth="1"/>
    <col min="2" max="2" width="22.125" style="329" customWidth="1"/>
    <col min="3" max="3" width="15" style="328" customWidth="1"/>
    <col min="4" max="5" width="22.625" style="328" customWidth="1"/>
    <col min="6" max="6" width="25.625" style="328" customWidth="1"/>
    <col min="7" max="7" width="20.5" style="328" bestFit="1" customWidth="1"/>
    <col min="8" max="8" width="18.625" style="328" hidden="1" customWidth="1"/>
    <col min="9" max="9" width="18.375" style="328" bestFit="1" customWidth="1"/>
    <col min="10" max="10" width="14.375" style="328" hidden="1" customWidth="1"/>
    <col min="11" max="11" width="14.25" style="328" hidden="1" customWidth="1"/>
    <col min="12" max="255" width="9" style="328"/>
    <col min="256" max="256" width="6.625" style="328" customWidth="1"/>
    <col min="257" max="258" width="21.625" style="328" customWidth="1"/>
    <col min="259" max="259" width="16.125" style="328" bestFit="1" customWidth="1"/>
    <col min="260" max="260" width="13.875" style="328" bestFit="1" customWidth="1"/>
    <col min="261" max="261" width="17.25" style="328" bestFit="1" customWidth="1"/>
    <col min="262" max="263" width="20.5" style="328" bestFit="1" customWidth="1"/>
    <col min="264" max="264" width="0" style="328" hidden="1" customWidth="1"/>
    <col min="265" max="265" width="18.375" style="328" bestFit="1" customWidth="1"/>
    <col min="266" max="267" width="0" style="328" hidden="1" customWidth="1"/>
    <col min="268" max="511" width="9" style="328"/>
    <col min="512" max="512" width="6.625" style="328" customWidth="1"/>
    <col min="513" max="514" width="21.625" style="328" customWidth="1"/>
    <col min="515" max="515" width="16.125" style="328" bestFit="1" customWidth="1"/>
    <col min="516" max="516" width="13.875" style="328" bestFit="1" customWidth="1"/>
    <col min="517" max="517" width="17.25" style="328" bestFit="1" customWidth="1"/>
    <col min="518" max="519" width="20.5" style="328" bestFit="1" customWidth="1"/>
    <col min="520" max="520" width="0" style="328" hidden="1" customWidth="1"/>
    <col min="521" max="521" width="18.375" style="328" bestFit="1" customWidth="1"/>
    <col min="522" max="523" width="0" style="328" hidden="1" customWidth="1"/>
    <col min="524" max="767" width="9" style="328"/>
    <col min="768" max="768" width="6.625" style="328" customWidth="1"/>
    <col min="769" max="770" width="21.625" style="328" customWidth="1"/>
    <col min="771" max="771" width="16.125" style="328" bestFit="1" customWidth="1"/>
    <col min="772" max="772" width="13.875" style="328" bestFit="1" customWidth="1"/>
    <col min="773" max="773" width="17.25" style="328" bestFit="1" customWidth="1"/>
    <col min="774" max="775" width="20.5" style="328" bestFit="1" customWidth="1"/>
    <col min="776" max="776" width="0" style="328" hidden="1" customWidth="1"/>
    <col min="777" max="777" width="18.375" style="328" bestFit="1" customWidth="1"/>
    <col min="778" max="779" width="0" style="328" hidden="1" customWidth="1"/>
    <col min="780" max="1023" width="9" style="328"/>
    <col min="1024" max="1024" width="6.625" style="328" customWidth="1"/>
    <col min="1025" max="1026" width="21.625" style="328" customWidth="1"/>
    <col min="1027" max="1027" width="16.125" style="328" bestFit="1" customWidth="1"/>
    <col min="1028" max="1028" width="13.875" style="328" bestFit="1" customWidth="1"/>
    <col min="1029" max="1029" width="17.25" style="328" bestFit="1" customWidth="1"/>
    <col min="1030" max="1031" width="20.5" style="328" bestFit="1" customWidth="1"/>
    <col min="1032" max="1032" width="0" style="328" hidden="1" customWidth="1"/>
    <col min="1033" max="1033" width="18.375" style="328" bestFit="1" customWidth="1"/>
    <col min="1034" max="1035" width="0" style="328" hidden="1" customWidth="1"/>
    <col min="1036" max="1279" width="9" style="328"/>
    <col min="1280" max="1280" width="6.625" style="328" customWidth="1"/>
    <col min="1281" max="1282" width="21.625" style="328" customWidth="1"/>
    <col min="1283" max="1283" width="16.125" style="328" bestFit="1" customWidth="1"/>
    <col min="1284" max="1284" width="13.875" style="328" bestFit="1" customWidth="1"/>
    <col min="1285" max="1285" width="17.25" style="328" bestFit="1" customWidth="1"/>
    <col min="1286" max="1287" width="20.5" style="328" bestFit="1" customWidth="1"/>
    <col min="1288" max="1288" width="0" style="328" hidden="1" customWidth="1"/>
    <col min="1289" max="1289" width="18.375" style="328" bestFit="1" customWidth="1"/>
    <col min="1290" max="1291" width="0" style="328" hidden="1" customWidth="1"/>
    <col min="1292" max="1535" width="9" style="328"/>
    <col min="1536" max="1536" width="6.625" style="328" customWidth="1"/>
    <col min="1537" max="1538" width="21.625" style="328" customWidth="1"/>
    <col min="1539" max="1539" width="16.125" style="328" bestFit="1" customWidth="1"/>
    <col min="1540" max="1540" width="13.875" style="328" bestFit="1" customWidth="1"/>
    <col min="1541" max="1541" width="17.25" style="328" bestFit="1" customWidth="1"/>
    <col min="1542" max="1543" width="20.5" style="328" bestFit="1" customWidth="1"/>
    <col min="1544" max="1544" width="0" style="328" hidden="1" customWidth="1"/>
    <col min="1545" max="1545" width="18.375" style="328" bestFit="1" customWidth="1"/>
    <col min="1546" max="1547" width="0" style="328" hidden="1" customWidth="1"/>
    <col min="1548" max="1791" width="9" style="328"/>
    <col min="1792" max="1792" width="6.625" style="328" customWidth="1"/>
    <col min="1793" max="1794" width="21.625" style="328" customWidth="1"/>
    <col min="1795" max="1795" width="16.125" style="328" bestFit="1" customWidth="1"/>
    <col min="1796" max="1796" width="13.875" style="328" bestFit="1" customWidth="1"/>
    <col min="1797" max="1797" width="17.25" style="328" bestFit="1" customWidth="1"/>
    <col min="1798" max="1799" width="20.5" style="328" bestFit="1" customWidth="1"/>
    <col min="1800" max="1800" width="0" style="328" hidden="1" customWidth="1"/>
    <col min="1801" max="1801" width="18.375" style="328" bestFit="1" customWidth="1"/>
    <col min="1802" max="1803" width="0" style="328" hidden="1" customWidth="1"/>
    <col min="1804" max="2047" width="9" style="328"/>
    <col min="2048" max="2048" width="6.625" style="328" customWidth="1"/>
    <col min="2049" max="2050" width="21.625" style="328" customWidth="1"/>
    <col min="2051" max="2051" width="16.125" style="328" bestFit="1" customWidth="1"/>
    <col min="2052" max="2052" width="13.875" style="328" bestFit="1" customWidth="1"/>
    <col min="2053" max="2053" width="17.25" style="328" bestFit="1" customWidth="1"/>
    <col min="2054" max="2055" width="20.5" style="328" bestFit="1" customWidth="1"/>
    <col min="2056" max="2056" width="0" style="328" hidden="1" customWidth="1"/>
    <col min="2057" max="2057" width="18.375" style="328" bestFit="1" customWidth="1"/>
    <col min="2058" max="2059" width="0" style="328" hidden="1" customWidth="1"/>
    <col min="2060" max="2303" width="9" style="328"/>
    <col min="2304" max="2304" width="6.625" style="328" customWidth="1"/>
    <col min="2305" max="2306" width="21.625" style="328" customWidth="1"/>
    <col min="2307" max="2307" width="16.125" style="328" bestFit="1" customWidth="1"/>
    <col min="2308" max="2308" width="13.875" style="328" bestFit="1" customWidth="1"/>
    <col min="2309" max="2309" width="17.25" style="328" bestFit="1" customWidth="1"/>
    <col min="2310" max="2311" width="20.5" style="328" bestFit="1" customWidth="1"/>
    <col min="2312" max="2312" width="0" style="328" hidden="1" customWidth="1"/>
    <col min="2313" max="2313" width="18.375" style="328" bestFit="1" customWidth="1"/>
    <col min="2314" max="2315" width="0" style="328" hidden="1" customWidth="1"/>
    <col min="2316" max="2559" width="9" style="328"/>
    <col min="2560" max="2560" width="6.625" style="328" customWidth="1"/>
    <col min="2561" max="2562" width="21.625" style="328" customWidth="1"/>
    <col min="2563" max="2563" width="16.125" style="328" bestFit="1" customWidth="1"/>
    <col min="2564" max="2564" width="13.875" style="328" bestFit="1" customWidth="1"/>
    <col min="2565" max="2565" width="17.25" style="328" bestFit="1" customWidth="1"/>
    <col min="2566" max="2567" width="20.5" style="328" bestFit="1" customWidth="1"/>
    <col min="2568" max="2568" width="0" style="328" hidden="1" customWidth="1"/>
    <col min="2569" max="2569" width="18.375" style="328" bestFit="1" customWidth="1"/>
    <col min="2570" max="2571" width="0" style="328" hidden="1" customWidth="1"/>
    <col min="2572" max="2815" width="9" style="328"/>
    <col min="2816" max="2816" width="6.625" style="328" customWidth="1"/>
    <col min="2817" max="2818" width="21.625" style="328" customWidth="1"/>
    <col min="2819" max="2819" width="16.125" style="328" bestFit="1" customWidth="1"/>
    <col min="2820" max="2820" width="13.875" style="328" bestFit="1" customWidth="1"/>
    <col min="2821" max="2821" width="17.25" style="328" bestFit="1" customWidth="1"/>
    <col min="2822" max="2823" width="20.5" style="328" bestFit="1" customWidth="1"/>
    <col min="2824" max="2824" width="0" style="328" hidden="1" customWidth="1"/>
    <col min="2825" max="2825" width="18.375" style="328" bestFit="1" customWidth="1"/>
    <col min="2826" max="2827" width="0" style="328" hidden="1" customWidth="1"/>
    <col min="2828" max="3071" width="9" style="328"/>
    <col min="3072" max="3072" width="6.625" style="328" customWidth="1"/>
    <col min="3073" max="3074" width="21.625" style="328" customWidth="1"/>
    <col min="3075" max="3075" width="16.125" style="328" bestFit="1" customWidth="1"/>
    <col min="3076" max="3076" width="13.875" style="328" bestFit="1" customWidth="1"/>
    <col min="3077" max="3077" width="17.25" style="328" bestFit="1" customWidth="1"/>
    <col min="3078" max="3079" width="20.5" style="328" bestFit="1" customWidth="1"/>
    <col min="3080" max="3080" width="0" style="328" hidden="1" customWidth="1"/>
    <col min="3081" max="3081" width="18.375" style="328" bestFit="1" customWidth="1"/>
    <col min="3082" max="3083" width="0" style="328" hidden="1" customWidth="1"/>
    <col min="3084" max="3327" width="9" style="328"/>
    <col min="3328" max="3328" width="6.625" style="328" customWidth="1"/>
    <col min="3329" max="3330" width="21.625" style="328" customWidth="1"/>
    <col min="3331" max="3331" width="16.125" style="328" bestFit="1" customWidth="1"/>
    <col min="3332" max="3332" width="13.875" style="328" bestFit="1" customWidth="1"/>
    <col min="3333" max="3333" width="17.25" style="328" bestFit="1" customWidth="1"/>
    <col min="3334" max="3335" width="20.5" style="328" bestFit="1" customWidth="1"/>
    <col min="3336" max="3336" width="0" style="328" hidden="1" customWidth="1"/>
    <col min="3337" max="3337" width="18.375" style="328" bestFit="1" customWidth="1"/>
    <col min="3338" max="3339" width="0" style="328" hidden="1" customWidth="1"/>
    <col min="3340" max="3583" width="9" style="328"/>
    <col min="3584" max="3584" width="6.625" style="328" customWidth="1"/>
    <col min="3585" max="3586" width="21.625" style="328" customWidth="1"/>
    <col min="3587" max="3587" width="16.125" style="328" bestFit="1" customWidth="1"/>
    <col min="3588" max="3588" width="13.875" style="328" bestFit="1" customWidth="1"/>
    <col min="3589" max="3589" width="17.25" style="328" bestFit="1" customWidth="1"/>
    <col min="3590" max="3591" width="20.5" style="328" bestFit="1" customWidth="1"/>
    <col min="3592" max="3592" width="0" style="328" hidden="1" customWidth="1"/>
    <col min="3593" max="3593" width="18.375" style="328" bestFit="1" customWidth="1"/>
    <col min="3594" max="3595" width="0" style="328" hidden="1" customWidth="1"/>
    <col min="3596" max="3839" width="9" style="328"/>
    <col min="3840" max="3840" width="6.625" style="328" customWidth="1"/>
    <col min="3841" max="3842" width="21.625" style="328" customWidth="1"/>
    <col min="3843" max="3843" width="16.125" style="328" bestFit="1" customWidth="1"/>
    <col min="3844" max="3844" width="13.875" style="328" bestFit="1" customWidth="1"/>
    <col min="3845" max="3845" width="17.25" style="328" bestFit="1" customWidth="1"/>
    <col min="3846" max="3847" width="20.5" style="328" bestFit="1" customWidth="1"/>
    <col min="3848" max="3848" width="0" style="328" hidden="1" customWidth="1"/>
    <col min="3849" max="3849" width="18.375" style="328" bestFit="1" customWidth="1"/>
    <col min="3850" max="3851" width="0" style="328" hidden="1" customWidth="1"/>
    <col min="3852" max="4095" width="9" style="328"/>
    <col min="4096" max="4096" width="6.625" style="328" customWidth="1"/>
    <col min="4097" max="4098" width="21.625" style="328" customWidth="1"/>
    <col min="4099" max="4099" width="16.125" style="328" bestFit="1" customWidth="1"/>
    <col min="4100" max="4100" width="13.875" style="328" bestFit="1" customWidth="1"/>
    <col min="4101" max="4101" width="17.25" style="328" bestFit="1" customWidth="1"/>
    <col min="4102" max="4103" width="20.5" style="328" bestFit="1" customWidth="1"/>
    <col min="4104" max="4104" width="0" style="328" hidden="1" customWidth="1"/>
    <col min="4105" max="4105" width="18.375" style="328" bestFit="1" customWidth="1"/>
    <col min="4106" max="4107" width="0" style="328" hidden="1" customWidth="1"/>
    <col min="4108" max="4351" width="9" style="328"/>
    <col min="4352" max="4352" width="6.625" style="328" customWidth="1"/>
    <col min="4353" max="4354" width="21.625" style="328" customWidth="1"/>
    <col min="4355" max="4355" width="16.125" style="328" bestFit="1" customWidth="1"/>
    <col min="4356" max="4356" width="13.875" style="328" bestFit="1" customWidth="1"/>
    <col min="4357" max="4357" width="17.25" style="328" bestFit="1" customWidth="1"/>
    <col min="4358" max="4359" width="20.5" style="328" bestFit="1" customWidth="1"/>
    <col min="4360" max="4360" width="0" style="328" hidden="1" customWidth="1"/>
    <col min="4361" max="4361" width="18.375" style="328" bestFit="1" customWidth="1"/>
    <col min="4362" max="4363" width="0" style="328" hidden="1" customWidth="1"/>
    <col min="4364" max="4607" width="9" style="328"/>
    <col min="4608" max="4608" width="6.625" style="328" customWidth="1"/>
    <col min="4609" max="4610" width="21.625" style="328" customWidth="1"/>
    <col min="4611" max="4611" width="16.125" style="328" bestFit="1" customWidth="1"/>
    <col min="4612" max="4612" width="13.875" style="328" bestFit="1" customWidth="1"/>
    <col min="4613" max="4613" width="17.25" style="328" bestFit="1" customWidth="1"/>
    <col min="4614" max="4615" width="20.5" style="328" bestFit="1" customWidth="1"/>
    <col min="4616" max="4616" width="0" style="328" hidden="1" customWidth="1"/>
    <col min="4617" max="4617" width="18.375" style="328" bestFit="1" customWidth="1"/>
    <col min="4618" max="4619" width="0" style="328" hidden="1" customWidth="1"/>
    <col min="4620" max="4863" width="9" style="328"/>
    <col min="4864" max="4864" width="6.625" style="328" customWidth="1"/>
    <col min="4865" max="4866" width="21.625" style="328" customWidth="1"/>
    <col min="4867" max="4867" width="16.125" style="328" bestFit="1" customWidth="1"/>
    <col min="4868" max="4868" width="13.875" style="328" bestFit="1" customWidth="1"/>
    <col min="4869" max="4869" width="17.25" style="328" bestFit="1" customWidth="1"/>
    <col min="4870" max="4871" width="20.5" style="328" bestFit="1" customWidth="1"/>
    <col min="4872" max="4872" width="0" style="328" hidden="1" customWidth="1"/>
    <col min="4873" max="4873" width="18.375" style="328" bestFit="1" customWidth="1"/>
    <col min="4874" max="4875" width="0" style="328" hidden="1" customWidth="1"/>
    <col min="4876" max="5119" width="9" style="328"/>
    <col min="5120" max="5120" width="6.625" style="328" customWidth="1"/>
    <col min="5121" max="5122" width="21.625" style="328" customWidth="1"/>
    <col min="5123" max="5123" width="16.125" style="328" bestFit="1" customWidth="1"/>
    <col min="5124" max="5124" width="13.875" style="328" bestFit="1" customWidth="1"/>
    <col min="5125" max="5125" width="17.25" style="328" bestFit="1" customWidth="1"/>
    <col min="5126" max="5127" width="20.5" style="328" bestFit="1" customWidth="1"/>
    <col min="5128" max="5128" width="0" style="328" hidden="1" customWidth="1"/>
    <col min="5129" max="5129" width="18.375" style="328" bestFit="1" customWidth="1"/>
    <col min="5130" max="5131" width="0" style="328" hidden="1" customWidth="1"/>
    <col min="5132" max="5375" width="9" style="328"/>
    <col min="5376" max="5376" width="6.625" style="328" customWidth="1"/>
    <col min="5377" max="5378" width="21.625" style="328" customWidth="1"/>
    <col min="5379" max="5379" width="16.125" style="328" bestFit="1" customWidth="1"/>
    <col min="5380" max="5380" width="13.875" style="328" bestFit="1" customWidth="1"/>
    <col min="5381" max="5381" width="17.25" style="328" bestFit="1" customWidth="1"/>
    <col min="5382" max="5383" width="20.5" style="328" bestFit="1" customWidth="1"/>
    <col min="5384" max="5384" width="0" style="328" hidden="1" customWidth="1"/>
    <col min="5385" max="5385" width="18.375" style="328" bestFit="1" customWidth="1"/>
    <col min="5386" max="5387" width="0" style="328" hidden="1" customWidth="1"/>
    <col min="5388" max="5631" width="9" style="328"/>
    <col min="5632" max="5632" width="6.625" style="328" customWidth="1"/>
    <col min="5633" max="5634" width="21.625" style="328" customWidth="1"/>
    <col min="5635" max="5635" width="16.125" style="328" bestFit="1" customWidth="1"/>
    <col min="5636" max="5636" width="13.875" style="328" bestFit="1" customWidth="1"/>
    <col min="5637" max="5637" width="17.25" style="328" bestFit="1" customWidth="1"/>
    <col min="5638" max="5639" width="20.5" style="328" bestFit="1" customWidth="1"/>
    <col min="5640" max="5640" width="0" style="328" hidden="1" customWidth="1"/>
    <col min="5641" max="5641" width="18.375" style="328" bestFit="1" customWidth="1"/>
    <col min="5642" max="5643" width="0" style="328" hidden="1" customWidth="1"/>
    <col min="5644" max="5887" width="9" style="328"/>
    <col min="5888" max="5888" width="6.625" style="328" customWidth="1"/>
    <col min="5889" max="5890" width="21.625" style="328" customWidth="1"/>
    <col min="5891" max="5891" width="16.125" style="328" bestFit="1" customWidth="1"/>
    <col min="5892" max="5892" width="13.875" style="328" bestFit="1" customWidth="1"/>
    <col min="5893" max="5893" width="17.25" style="328" bestFit="1" customWidth="1"/>
    <col min="5894" max="5895" width="20.5" style="328" bestFit="1" customWidth="1"/>
    <col min="5896" max="5896" width="0" style="328" hidden="1" customWidth="1"/>
    <col min="5897" max="5897" width="18.375" style="328" bestFit="1" customWidth="1"/>
    <col min="5898" max="5899" width="0" style="328" hidden="1" customWidth="1"/>
    <col min="5900" max="6143" width="9" style="328"/>
    <col min="6144" max="6144" width="6.625" style="328" customWidth="1"/>
    <col min="6145" max="6146" width="21.625" style="328" customWidth="1"/>
    <col min="6147" max="6147" width="16.125" style="328" bestFit="1" customWidth="1"/>
    <col min="6148" max="6148" width="13.875" style="328" bestFit="1" customWidth="1"/>
    <col min="6149" max="6149" width="17.25" style="328" bestFit="1" customWidth="1"/>
    <col min="6150" max="6151" width="20.5" style="328" bestFit="1" customWidth="1"/>
    <col min="6152" max="6152" width="0" style="328" hidden="1" customWidth="1"/>
    <col min="6153" max="6153" width="18.375" style="328" bestFit="1" customWidth="1"/>
    <col min="6154" max="6155" width="0" style="328" hidden="1" customWidth="1"/>
    <col min="6156" max="6399" width="9" style="328"/>
    <col min="6400" max="6400" width="6.625" style="328" customWidth="1"/>
    <col min="6401" max="6402" width="21.625" style="328" customWidth="1"/>
    <col min="6403" max="6403" width="16.125" style="328" bestFit="1" customWidth="1"/>
    <col min="6404" max="6404" width="13.875" style="328" bestFit="1" customWidth="1"/>
    <col min="6405" max="6405" width="17.25" style="328" bestFit="1" customWidth="1"/>
    <col min="6406" max="6407" width="20.5" style="328" bestFit="1" customWidth="1"/>
    <col min="6408" max="6408" width="0" style="328" hidden="1" customWidth="1"/>
    <col min="6409" max="6409" width="18.375" style="328" bestFit="1" customWidth="1"/>
    <col min="6410" max="6411" width="0" style="328" hidden="1" customWidth="1"/>
    <col min="6412" max="6655" width="9" style="328"/>
    <col min="6656" max="6656" width="6.625" style="328" customWidth="1"/>
    <col min="6657" max="6658" width="21.625" style="328" customWidth="1"/>
    <col min="6659" max="6659" width="16.125" style="328" bestFit="1" customWidth="1"/>
    <col min="6660" max="6660" width="13.875" style="328" bestFit="1" customWidth="1"/>
    <col min="6661" max="6661" width="17.25" style="328" bestFit="1" customWidth="1"/>
    <col min="6662" max="6663" width="20.5" style="328" bestFit="1" customWidth="1"/>
    <col min="6664" max="6664" width="0" style="328" hidden="1" customWidth="1"/>
    <col min="6665" max="6665" width="18.375" style="328" bestFit="1" customWidth="1"/>
    <col min="6666" max="6667" width="0" style="328" hidden="1" customWidth="1"/>
    <col min="6668" max="6911" width="9" style="328"/>
    <col min="6912" max="6912" width="6.625" style="328" customWidth="1"/>
    <col min="6913" max="6914" width="21.625" style="328" customWidth="1"/>
    <col min="6915" max="6915" width="16.125" style="328" bestFit="1" customWidth="1"/>
    <col min="6916" max="6916" width="13.875" style="328" bestFit="1" customWidth="1"/>
    <col min="6917" max="6917" width="17.25" style="328" bestFit="1" customWidth="1"/>
    <col min="6918" max="6919" width="20.5" style="328" bestFit="1" customWidth="1"/>
    <col min="6920" max="6920" width="0" style="328" hidden="1" customWidth="1"/>
    <col min="6921" max="6921" width="18.375" style="328" bestFit="1" customWidth="1"/>
    <col min="6922" max="6923" width="0" style="328" hidden="1" customWidth="1"/>
    <col min="6924" max="7167" width="9" style="328"/>
    <col min="7168" max="7168" width="6.625" style="328" customWidth="1"/>
    <col min="7169" max="7170" width="21.625" style="328" customWidth="1"/>
    <col min="7171" max="7171" width="16.125" style="328" bestFit="1" customWidth="1"/>
    <col min="7172" max="7172" width="13.875" style="328" bestFit="1" customWidth="1"/>
    <col min="7173" max="7173" width="17.25" style="328" bestFit="1" customWidth="1"/>
    <col min="7174" max="7175" width="20.5" style="328" bestFit="1" customWidth="1"/>
    <col min="7176" max="7176" width="0" style="328" hidden="1" customWidth="1"/>
    <col min="7177" max="7177" width="18.375" style="328" bestFit="1" customWidth="1"/>
    <col min="7178" max="7179" width="0" style="328" hidden="1" customWidth="1"/>
    <col min="7180" max="7423" width="9" style="328"/>
    <col min="7424" max="7424" width="6.625" style="328" customWidth="1"/>
    <col min="7425" max="7426" width="21.625" style="328" customWidth="1"/>
    <col min="7427" max="7427" width="16.125" style="328" bestFit="1" customWidth="1"/>
    <col min="7428" max="7428" width="13.875" style="328" bestFit="1" customWidth="1"/>
    <col min="7429" max="7429" width="17.25" style="328" bestFit="1" customWidth="1"/>
    <col min="7430" max="7431" width="20.5" style="328" bestFit="1" customWidth="1"/>
    <col min="7432" max="7432" width="0" style="328" hidden="1" customWidth="1"/>
    <col min="7433" max="7433" width="18.375" style="328" bestFit="1" customWidth="1"/>
    <col min="7434" max="7435" width="0" style="328" hidden="1" customWidth="1"/>
    <col min="7436" max="7679" width="9" style="328"/>
    <col min="7680" max="7680" width="6.625" style="328" customWidth="1"/>
    <col min="7681" max="7682" width="21.625" style="328" customWidth="1"/>
    <col min="7683" max="7683" width="16.125" style="328" bestFit="1" customWidth="1"/>
    <col min="7684" max="7684" width="13.875" style="328" bestFit="1" customWidth="1"/>
    <col min="7685" max="7685" width="17.25" style="328" bestFit="1" customWidth="1"/>
    <col min="7686" max="7687" width="20.5" style="328" bestFit="1" customWidth="1"/>
    <col min="7688" max="7688" width="0" style="328" hidden="1" customWidth="1"/>
    <col min="7689" max="7689" width="18.375" style="328" bestFit="1" customWidth="1"/>
    <col min="7690" max="7691" width="0" style="328" hidden="1" customWidth="1"/>
    <col min="7692" max="7935" width="9" style="328"/>
    <col min="7936" max="7936" width="6.625" style="328" customWidth="1"/>
    <col min="7937" max="7938" width="21.625" style="328" customWidth="1"/>
    <col min="7939" max="7939" width="16.125" style="328" bestFit="1" customWidth="1"/>
    <col min="7940" max="7940" width="13.875" style="328" bestFit="1" customWidth="1"/>
    <col min="7941" max="7941" width="17.25" style="328" bestFit="1" customWidth="1"/>
    <col min="7942" max="7943" width="20.5" style="328" bestFit="1" customWidth="1"/>
    <col min="7944" max="7944" width="0" style="328" hidden="1" customWidth="1"/>
    <col min="7945" max="7945" width="18.375" style="328" bestFit="1" customWidth="1"/>
    <col min="7946" max="7947" width="0" style="328" hidden="1" customWidth="1"/>
    <col min="7948" max="8191" width="9" style="328"/>
    <col min="8192" max="8192" width="6.625" style="328" customWidth="1"/>
    <col min="8193" max="8194" width="21.625" style="328" customWidth="1"/>
    <col min="8195" max="8195" width="16.125" style="328" bestFit="1" customWidth="1"/>
    <col min="8196" max="8196" width="13.875" style="328" bestFit="1" customWidth="1"/>
    <col min="8197" max="8197" width="17.25" style="328" bestFit="1" customWidth="1"/>
    <col min="8198" max="8199" width="20.5" style="328" bestFit="1" customWidth="1"/>
    <col min="8200" max="8200" width="0" style="328" hidden="1" customWidth="1"/>
    <col min="8201" max="8201" width="18.375" style="328" bestFit="1" customWidth="1"/>
    <col min="8202" max="8203" width="0" style="328" hidden="1" customWidth="1"/>
    <col min="8204" max="8447" width="9" style="328"/>
    <col min="8448" max="8448" width="6.625" style="328" customWidth="1"/>
    <col min="8449" max="8450" width="21.625" style="328" customWidth="1"/>
    <col min="8451" max="8451" width="16.125" style="328" bestFit="1" customWidth="1"/>
    <col min="8452" max="8452" width="13.875" style="328" bestFit="1" customWidth="1"/>
    <col min="8453" max="8453" width="17.25" style="328" bestFit="1" customWidth="1"/>
    <col min="8454" max="8455" width="20.5" style="328" bestFit="1" customWidth="1"/>
    <col min="8456" max="8456" width="0" style="328" hidden="1" customWidth="1"/>
    <col min="8457" max="8457" width="18.375" style="328" bestFit="1" customWidth="1"/>
    <col min="8458" max="8459" width="0" style="328" hidden="1" customWidth="1"/>
    <col min="8460" max="8703" width="9" style="328"/>
    <col min="8704" max="8704" width="6.625" style="328" customWidth="1"/>
    <col min="8705" max="8706" width="21.625" style="328" customWidth="1"/>
    <col min="8707" max="8707" width="16.125" style="328" bestFit="1" customWidth="1"/>
    <col min="8708" max="8708" width="13.875" style="328" bestFit="1" customWidth="1"/>
    <col min="8709" max="8709" width="17.25" style="328" bestFit="1" customWidth="1"/>
    <col min="8710" max="8711" width="20.5" style="328" bestFit="1" customWidth="1"/>
    <col min="8712" max="8712" width="0" style="328" hidden="1" customWidth="1"/>
    <col min="8713" max="8713" width="18.375" style="328" bestFit="1" customWidth="1"/>
    <col min="8714" max="8715" width="0" style="328" hidden="1" customWidth="1"/>
    <col min="8716" max="8959" width="9" style="328"/>
    <col min="8960" max="8960" width="6.625" style="328" customWidth="1"/>
    <col min="8961" max="8962" width="21.625" style="328" customWidth="1"/>
    <col min="8963" max="8963" width="16.125" style="328" bestFit="1" customWidth="1"/>
    <col min="8964" max="8964" width="13.875" style="328" bestFit="1" customWidth="1"/>
    <col min="8965" max="8965" width="17.25" style="328" bestFit="1" customWidth="1"/>
    <col min="8966" max="8967" width="20.5" style="328" bestFit="1" customWidth="1"/>
    <col min="8968" max="8968" width="0" style="328" hidden="1" customWidth="1"/>
    <col min="8969" max="8969" width="18.375" style="328" bestFit="1" customWidth="1"/>
    <col min="8970" max="8971" width="0" style="328" hidden="1" customWidth="1"/>
    <col min="8972" max="9215" width="9" style="328"/>
    <col min="9216" max="9216" width="6.625" style="328" customWidth="1"/>
    <col min="9217" max="9218" width="21.625" style="328" customWidth="1"/>
    <col min="9219" max="9219" width="16.125" style="328" bestFit="1" customWidth="1"/>
    <col min="9220" max="9220" width="13.875" style="328" bestFit="1" customWidth="1"/>
    <col min="9221" max="9221" width="17.25" style="328" bestFit="1" customWidth="1"/>
    <col min="9222" max="9223" width="20.5" style="328" bestFit="1" customWidth="1"/>
    <col min="9224" max="9224" width="0" style="328" hidden="1" customWidth="1"/>
    <col min="9225" max="9225" width="18.375" style="328" bestFit="1" customWidth="1"/>
    <col min="9226" max="9227" width="0" style="328" hidden="1" customWidth="1"/>
    <col min="9228" max="9471" width="9" style="328"/>
    <col min="9472" max="9472" width="6.625" style="328" customWidth="1"/>
    <col min="9473" max="9474" width="21.625" style="328" customWidth="1"/>
    <col min="9475" max="9475" width="16.125" style="328" bestFit="1" customWidth="1"/>
    <col min="9476" max="9476" width="13.875" style="328" bestFit="1" customWidth="1"/>
    <col min="9477" max="9477" width="17.25" style="328" bestFit="1" customWidth="1"/>
    <col min="9478" max="9479" width="20.5" style="328" bestFit="1" customWidth="1"/>
    <col min="9480" max="9480" width="0" style="328" hidden="1" customWidth="1"/>
    <col min="9481" max="9481" width="18.375" style="328" bestFit="1" customWidth="1"/>
    <col min="9482" max="9483" width="0" style="328" hidden="1" customWidth="1"/>
    <col min="9484" max="9727" width="9" style="328"/>
    <col min="9728" max="9728" width="6.625" style="328" customWidth="1"/>
    <col min="9729" max="9730" width="21.625" style="328" customWidth="1"/>
    <col min="9731" max="9731" width="16.125" style="328" bestFit="1" customWidth="1"/>
    <col min="9732" max="9732" width="13.875" style="328" bestFit="1" customWidth="1"/>
    <col min="9733" max="9733" width="17.25" style="328" bestFit="1" customWidth="1"/>
    <col min="9734" max="9735" width="20.5" style="328" bestFit="1" customWidth="1"/>
    <col min="9736" max="9736" width="0" style="328" hidden="1" customWidth="1"/>
    <col min="9737" max="9737" width="18.375" style="328" bestFit="1" customWidth="1"/>
    <col min="9738" max="9739" width="0" style="328" hidden="1" customWidth="1"/>
    <col min="9740" max="9983" width="9" style="328"/>
    <col min="9984" max="9984" width="6.625" style="328" customWidth="1"/>
    <col min="9985" max="9986" width="21.625" style="328" customWidth="1"/>
    <col min="9987" max="9987" width="16.125" style="328" bestFit="1" customWidth="1"/>
    <col min="9988" max="9988" width="13.875" style="328" bestFit="1" customWidth="1"/>
    <col min="9989" max="9989" width="17.25" style="328" bestFit="1" customWidth="1"/>
    <col min="9990" max="9991" width="20.5" style="328" bestFit="1" customWidth="1"/>
    <col min="9992" max="9992" width="0" style="328" hidden="1" customWidth="1"/>
    <col min="9993" max="9993" width="18.375" style="328" bestFit="1" customWidth="1"/>
    <col min="9994" max="9995" width="0" style="328" hidden="1" customWidth="1"/>
    <col min="9996" max="10239" width="9" style="328"/>
    <col min="10240" max="10240" width="6.625" style="328" customWidth="1"/>
    <col min="10241" max="10242" width="21.625" style="328" customWidth="1"/>
    <col min="10243" max="10243" width="16.125" style="328" bestFit="1" customWidth="1"/>
    <col min="10244" max="10244" width="13.875" style="328" bestFit="1" customWidth="1"/>
    <col min="10245" max="10245" width="17.25" style="328" bestFit="1" customWidth="1"/>
    <col min="10246" max="10247" width="20.5" style="328" bestFit="1" customWidth="1"/>
    <col min="10248" max="10248" width="0" style="328" hidden="1" customWidth="1"/>
    <col min="10249" max="10249" width="18.375" style="328" bestFit="1" customWidth="1"/>
    <col min="10250" max="10251" width="0" style="328" hidden="1" customWidth="1"/>
    <col min="10252" max="10495" width="9" style="328"/>
    <col min="10496" max="10496" width="6.625" style="328" customWidth="1"/>
    <col min="10497" max="10498" width="21.625" style="328" customWidth="1"/>
    <col min="10499" max="10499" width="16.125" style="328" bestFit="1" customWidth="1"/>
    <col min="10500" max="10500" width="13.875" style="328" bestFit="1" customWidth="1"/>
    <col min="10501" max="10501" width="17.25" style="328" bestFit="1" customWidth="1"/>
    <col min="10502" max="10503" width="20.5" style="328" bestFit="1" customWidth="1"/>
    <col min="10504" max="10504" width="0" style="328" hidden="1" customWidth="1"/>
    <col min="10505" max="10505" width="18.375" style="328" bestFit="1" customWidth="1"/>
    <col min="10506" max="10507" width="0" style="328" hidden="1" customWidth="1"/>
    <col min="10508" max="10751" width="9" style="328"/>
    <col min="10752" max="10752" width="6.625" style="328" customWidth="1"/>
    <col min="10753" max="10754" width="21.625" style="328" customWidth="1"/>
    <col min="10755" max="10755" width="16.125" style="328" bestFit="1" customWidth="1"/>
    <col min="10756" max="10756" width="13.875" style="328" bestFit="1" customWidth="1"/>
    <col min="10757" max="10757" width="17.25" style="328" bestFit="1" customWidth="1"/>
    <col min="10758" max="10759" width="20.5" style="328" bestFit="1" customWidth="1"/>
    <col min="10760" max="10760" width="0" style="328" hidden="1" customWidth="1"/>
    <col min="10761" max="10761" width="18.375" style="328" bestFit="1" customWidth="1"/>
    <col min="10762" max="10763" width="0" style="328" hidden="1" customWidth="1"/>
    <col min="10764" max="11007" width="9" style="328"/>
    <col min="11008" max="11008" width="6.625" style="328" customWidth="1"/>
    <col min="11009" max="11010" width="21.625" style="328" customWidth="1"/>
    <col min="11011" max="11011" width="16.125" style="328" bestFit="1" customWidth="1"/>
    <col min="11012" max="11012" width="13.875" style="328" bestFit="1" customWidth="1"/>
    <col min="11013" max="11013" width="17.25" style="328" bestFit="1" customWidth="1"/>
    <col min="11014" max="11015" width="20.5" style="328" bestFit="1" customWidth="1"/>
    <col min="11016" max="11016" width="0" style="328" hidden="1" customWidth="1"/>
    <col min="11017" max="11017" width="18.375" style="328" bestFit="1" customWidth="1"/>
    <col min="11018" max="11019" width="0" style="328" hidden="1" customWidth="1"/>
    <col min="11020" max="11263" width="9" style="328"/>
    <col min="11264" max="11264" width="6.625" style="328" customWidth="1"/>
    <col min="11265" max="11266" width="21.625" style="328" customWidth="1"/>
    <col min="11267" max="11267" width="16.125" style="328" bestFit="1" customWidth="1"/>
    <col min="11268" max="11268" width="13.875" style="328" bestFit="1" customWidth="1"/>
    <col min="11269" max="11269" width="17.25" style="328" bestFit="1" customWidth="1"/>
    <col min="11270" max="11271" width="20.5" style="328" bestFit="1" customWidth="1"/>
    <col min="11272" max="11272" width="0" style="328" hidden="1" customWidth="1"/>
    <col min="11273" max="11273" width="18.375" style="328" bestFit="1" customWidth="1"/>
    <col min="11274" max="11275" width="0" style="328" hidden="1" customWidth="1"/>
    <col min="11276" max="11519" width="9" style="328"/>
    <col min="11520" max="11520" width="6.625" style="328" customWidth="1"/>
    <col min="11521" max="11522" width="21.625" style="328" customWidth="1"/>
    <col min="11523" max="11523" width="16.125" style="328" bestFit="1" customWidth="1"/>
    <col min="11524" max="11524" width="13.875" style="328" bestFit="1" customWidth="1"/>
    <col min="11525" max="11525" width="17.25" style="328" bestFit="1" customWidth="1"/>
    <col min="11526" max="11527" width="20.5" style="328" bestFit="1" customWidth="1"/>
    <col min="11528" max="11528" width="0" style="328" hidden="1" customWidth="1"/>
    <col min="11529" max="11529" width="18.375" style="328" bestFit="1" customWidth="1"/>
    <col min="11530" max="11531" width="0" style="328" hidden="1" customWidth="1"/>
    <col min="11532" max="11775" width="9" style="328"/>
    <col min="11776" max="11776" width="6.625" style="328" customWidth="1"/>
    <col min="11777" max="11778" width="21.625" style="328" customWidth="1"/>
    <col min="11779" max="11779" width="16.125" style="328" bestFit="1" customWidth="1"/>
    <col min="11780" max="11780" width="13.875" style="328" bestFit="1" customWidth="1"/>
    <col min="11781" max="11781" width="17.25" style="328" bestFit="1" customWidth="1"/>
    <col min="11782" max="11783" width="20.5" style="328" bestFit="1" customWidth="1"/>
    <col min="11784" max="11784" width="0" style="328" hidden="1" customWidth="1"/>
    <col min="11785" max="11785" width="18.375" style="328" bestFit="1" customWidth="1"/>
    <col min="11786" max="11787" width="0" style="328" hidden="1" customWidth="1"/>
    <col min="11788" max="12031" width="9" style="328"/>
    <col min="12032" max="12032" width="6.625" style="328" customWidth="1"/>
    <col min="12033" max="12034" width="21.625" style="328" customWidth="1"/>
    <col min="12035" max="12035" width="16.125" style="328" bestFit="1" customWidth="1"/>
    <col min="12036" max="12036" width="13.875" style="328" bestFit="1" customWidth="1"/>
    <col min="12037" max="12037" width="17.25" style="328" bestFit="1" customWidth="1"/>
    <col min="12038" max="12039" width="20.5" style="328" bestFit="1" customWidth="1"/>
    <col min="12040" max="12040" width="0" style="328" hidden="1" customWidth="1"/>
    <col min="12041" max="12041" width="18.375" style="328" bestFit="1" customWidth="1"/>
    <col min="12042" max="12043" width="0" style="328" hidden="1" customWidth="1"/>
    <col min="12044" max="12287" width="9" style="328"/>
    <col min="12288" max="12288" width="6.625" style="328" customWidth="1"/>
    <col min="12289" max="12290" width="21.625" style="328" customWidth="1"/>
    <col min="12291" max="12291" width="16.125" style="328" bestFit="1" customWidth="1"/>
    <col min="12292" max="12292" width="13.875" style="328" bestFit="1" customWidth="1"/>
    <col min="12293" max="12293" width="17.25" style="328" bestFit="1" customWidth="1"/>
    <col min="12294" max="12295" width="20.5" style="328" bestFit="1" customWidth="1"/>
    <col min="12296" max="12296" width="0" style="328" hidden="1" customWidth="1"/>
    <col min="12297" max="12297" width="18.375" style="328" bestFit="1" customWidth="1"/>
    <col min="12298" max="12299" width="0" style="328" hidden="1" customWidth="1"/>
    <col min="12300" max="12543" width="9" style="328"/>
    <col min="12544" max="12544" width="6.625" style="328" customWidth="1"/>
    <col min="12545" max="12546" width="21.625" style="328" customWidth="1"/>
    <col min="12547" max="12547" width="16.125" style="328" bestFit="1" customWidth="1"/>
    <col min="12548" max="12548" width="13.875" style="328" bestFit="1" customWidth="1"/>
    <col min="12549" max="12549" width="17.25" style="328" bestFit="1" customWidth="1"/>
    <col min="12550" max="12551" width="20.5" style="328" bestFit="1" customWidth="1"/>
    <col min="12552" max="12552" width="0" style="328" hidden="1" customWidth="1"/>
    <col min="12553" max="12553" width="18.375" style="328" bestFit="1" customWidth="1"/>
    <col min="12554" max="12555" width="0" style="328" hidden="1" customWidth="1"/>
    <col min="12556" max="12799" width="9" style="328"/>
    <col min="12800" max="12800" width="6.625" style="328" customWidth="1"/>
    <col min="12801" max="12802" width="21.625" style="328" customWidth="1"/>
    <col min="12803" max="12803" width="16.125" style="328" bestFit="1" customWidth="1"/>
    <col min="12804" max="12804" width="13.875" style="328" bestFit="1" customWidth="1"/>
    <col min="12805" max="12805" width="17.25" style="328" bestFit="1" customWidth="1"/>
    <col min="12806" max="12807" width="20.5" style="328" bestFit="1" customWidth="1"/>
    <col min="12808" max="12808" width="0" style="328" hidden="1" customWidth="1"/>
    <col min="12809" max="12809" width="18.375" style="328" bestFit="1" customWidth="1"/>
    <col min="12810" max="12811" width="0" style="328" hidden="1" customWidth="1"/>
    <col min="12812" max="13055" width="9" style="328"/>
    <col min="13056" max="13056" width="6.625" style="328" customWidth="1"/>
    <col min="13057" max="13058" width="21.625" style="328" customWidth="1"/>
    <col min="13059" max="13059" width="16.125" style="328" bestFit="1" customWidth="1"/>
    <col min="13060" max="13060" width="13.875" style="328" bestFit="1" customWidth="1"/>
    <col min="13061" max="13061" width="17.25" style="328" bestFit="1" customWidth="1"/>
    <col min="13062" max="13063" width="20.5" style="328" bestFit="1" customWidth="1"/>
    <col min="13064" max="13064" width="0" style="328" hidden="1" customWidth="1"/>
    <col min="13065" max="13065" width="18.375" style="328" bestFit="1" customWidth="1"/>
    <col min="13066" max="13067" width="0" style="328" hidden="1" customWidth="1"/>
    <col min="13068" max="13311" width="9" style="328"/>
    <col min="13312" max="13312" width="6.625" style="328" customWidth="1"/>
    <col min="13313" max="13314" width="21.625" style="328" customWidth="1"/>
    <col min="13315" max="13315" width="16.125" style="328" bestFit="1" customWidth="1"/>
    <col min="13316" max="13316" width="13.875" style="328" bestFit="1" customWidth="1"/>
    <col min="13317" max="13317" width="17.25" style="328" bestFit="1" customWidth="1"/>
    <col min="13318" max="13319" width="20.5" style="328" bestFit="1" customWidth="1"/>
    <col min="13320" max="13320" width="0" style="328" hidden="1" customWidth="1"/>
    <col min="13321" max="13321" width="18.375" style="328" bestFit="1" customWidth="1"/>
    <col min="13322" max="13323" width="0" style="328" hidden="1" customWidth="1"/>
    <col min="13324" max="13567" width="9" style="328"/>
    <col min="13568" max="13568" width="6.625" style="328" customWidth="1"/>
    <col min="13569" max="13570" width="21.625" style="328" customWidth="1"/>
    <col min="13571" max="13571" width="16.125" style="328" bestFit="1" customWidth="1"/>
    <col min="13572" max="13572" width="13.875" style="328" bestFit="1" customWidth="1"/>
    <col min="13573" max="13573" width="17.25" style="328" bestFit="1" customWidth="1"/>
    <col min="13574" max="13575" width="20.5" style="328" bestFit="1" customWidth="1"/>
    <col min="13576" max="13576" width="0" style="328" hidden="1" customWidth="1"/>
    <col min="13577" max="13577" width="18.375" style="328" bestFit="1" customWidth="1"/>
    <col min="13578" max="13579" width="0" style="328" hidden="1" customWidth="1"/>
    <col min="13580" max="13823" width="9" style="328"/>
    <col min="13824" max="13824" width="6.625" style="328" customWidth="1"/>
    <col min="13825" max="13826" width="21.625" style="328" customWidth="1"/>
    <col min="13827" max="13827" width="16.125" style="328" bestFit="1" customWidth="1"/>
    <col min="13828" max="13828" width="13.875" style="328" bestFit="1" customWidth="1"/>
    <col min="13829" max="13829" width="17.25" style="328" bestFit="1" customWidth="1"/>
    <col min="13830" max="13831" width="20.5" style="328" bestFit="1" customWidth="1"/>
    <col min="13832" max="13832" width="0" style="328" hidden="1" customWidth="1"/>
    <col min="13833" max="13833" width="18.375" style="328" bestFit="1" customWidth="1"/>
    <col min="13834" max="13835" width="0" style="328" hidden="1" customWidth="1"/>
    <col min="13836" max="14079" width="9" style="328"/>
    <col min="14080" max="14080" width="6.625" style="328" customWidth="1"/>
    <col min="14081" max="14082" width="21.625" style="328" customWidth="1"/>
    <col min="14083" max="14083" width="16.125" style="328" bestFit="1" customWidth="1"/>
    <col min="14084" max="14084" width="13.875" style="328" bestFit="1" customWidth="1"/>
    <col min="14085" max="14085" width="17.25" style="328" bestFit="1" customWidth="1"/>
    <col min="14086" max="14087" width="20.5" style="328" bestFit="1" customWidth="1"/>
    <col min="14088" max="14088" width="0" style="328" hidden="1" customWidth="1"/>
    <col min="14089" max="14089" width="18.375" style="328" bestFit="1" customWidth="1"/>
    <col min="14090" max="14091" width="0" style="328" hidden="1" customWidth="1"/>
    <col min="14092" max="14335" width="9" style="328"/>
    <col min="14336" max="14336" width="6.625" style="328" customWidth="1"/>
    <col min="14337" max="14338" width="21.625" style="328" customWidth="1"/>
    <col min="14339" max="14339" width="16.125" style="328" bestFit="1" customWidth="1"/>
    <col min="14340" max="14340" width="13.875" style="328" bestFit="1" customWidth="1"/>
    <col min="14341" max="14341" width="17.25" style="328" bestFit="1" customWidth="1"/>
    <col min="14342" max="14343" width="20.5" style="328" bestFit="1" customWidth="1"/>
    <col min="14344" max="14344" width="0" style="328" hidden="1" customWidth="1"/>
    <col min="14345" max="14345" width="18.375" style="328" bestFit="1" customWidth="1"/>
    <col min="14346" max="14347" width="0" style="328" hidden="1" customWidth="1"/>
    <col min="14348" max="14591" width="9" style="328"/>
    <col min="14592" max="14592" width="6.625" style="328" customWidth="1"/>
    <col min="14593" max="14594" width="21.625" style="328" customWidth="1"/>
    <col min="14595" max="14595" width="16.125" style="328" bestFit="1" customWidth="1"/>
    <col min="14596" max="14596" width="13.875" style="328" bestFit="1" customWidth="1"/>
    <col min="14597" max="14597" width="17.25" style="328" bestFit="1" customWidth="1"/>
    <col min="14598" max="14599" width="20.5" style="328" bestFit="1" customWidth="1"/>
    <col min="14600" max="14600" width="0" style="328" hidden="1" customWidth="1"/>
    <col min="14601" max="14601" width="18.375" style="328" bestFit="1" customWidth="1"/>
    <col min="14602" max="14603" width="0" style="328" hidden="1" customWidth="1"/>
    <col min="14604" max="14847" width="9" style="328"/>
    <col min="14848" max="14848" width="6.625" style="328" customWidth="1"/>
    <col min="14849" max="14850" width="21.625" style="328" customWidth="1"/>
    <col min="14851" max="14851" width="16.125" style="328" bestFit="1" customWidth="1"/>
    <col min="14852" max="14852" width="13.875" style="328" bestFit="1" customWidth="1"/>
    <col min="14853" max="14853" width="17.25" style="328" bestFit="1" customWidth="1"/>
    <col min="14854" max="14855" width="20.5" style="328" bestFit="1" customWidth="1"/>
    <col min="14856" max="14856" width="0" style="328" hidden="1" customWidth="1"/>
    <col min="14857" max="14857" width="18.375" style="328" bestFit="1" customWidth="1"/>
    <col min="14858" max="14859" width="0" style="328" hidden="1" customWidth="1"/>
    <col min="14860" max="15103" width="9" style="328"/>
    <col min="15104" max="15104" width="6.625" style="328" customWidth="1"/>
    <col min="15105" max="15106" width="21.625" style="328" customWidth="1"/>
    <col min="15107" max="15107" width="16.125" style="328" bestFit="1" customWidth="1"/>
    <col min="15108" max="15108" width="13.875" style="328" bestFit="1" customWidth="1"/>
    <col min="15109" max="15109" width="17.25" style="328" bestFit="1" customWidth="1"/>
    <col min="15110" max="15111" width="20.5" style="328" bestFit="1" customWidth="1"/>
    <col min="15112" max="15112" width="0" style="328" hidden="1" customWidth="1"/>
    <col min="15113" max="15113" width="18.375" style="328" bestFit="1" customWidth="1"/>
    <col min="15114" max="15115" width="0" style="328" hidden="1" customWidth="1"/>
    <col min="15116" max="15359" width="9" style="328"/>
    <col min="15360" max="15360" width="6.625" style="328" customWidth="1"/>
    <col min="15361" max="15362" width="21.625" style="328" customWidth="1"/>
    <col min="15363" max="15363" width="16.125" style="328" bestFit="1" customWidth="1"/>
    <col min="15364" max="15364" width="13.875" style="328" bestFit="1" customWidth="1"/>
    <col min="15365" max="15365" width="17.25" style="328" bestFit="1" customWidth="1"/>
    <col min="15366" max="15367" width="20.5" style="328" bestFit="1" customWidth="1"/>
    <col min="15368" max="15368" width="0" style="328" hidden="1" customWidth="1"/>
    <col min="15369" max="15369" width="18.375" style="328" bestFit="1" customWidth="1"/>
    <col min="15370" max="15371" width="0" style="328" hidden="1" customWidth="1"/>
    <col min="15372" max="15615" width="9" style="328"/>
    <col min="15616" max="15616" width="6.625" style="328" customWidth="1"/>
    <col min="15617" max="15618" width="21.625" style="328" customWidth="1"/>
    <col min="15619" max="15619" width="16.125" style="328" bestFit="1" customWidth="1"/>
    <col min="15620" max="15620" width="13.875" style="328" bestFit="1" customWidth="1"/>
    <col min="15621" max="15621" width="17.25" style="328" bestFit="1" customWidth="1"/>
    <col min="15622" max="15623" width="20.5" style="328" bestFit="1" customWidth="1"/>
    <col min="15624" max="15624" width="0" style="328" hidden="1" customWidth="1"/>
    <col min="15625" max="15625" width="18.375" style="328" bestFit="1" customWidth="1"/>
    <col min="15626" max="15627" width="0" style="328" hidden="1" customWidth="1"/>
    <col min="15628" max="15871" width="9" style="328"/>
    <col min="15872" max="15872" width="6.625" style="328" customWidth="1"/>
    <col min="15873" max="15874" width="21.625" style="328" customWidth="1"/>
    <col min="15875" max="15875" width="16.125" style="328" bestFit="1" customWidth="1"/>
    <col min="15876" max="15876" width="13.875" style="328" bestFit="1" customWidth="1"/>
    <col min="15877" max="15877" width="17.25" style="328" bestFit="1" customWidth="1"/>
    <col min="15878" max="15879" width="20.5" style="328" bestFit="1" customWidth="1"/>
    <col min="15880" max="15880" width="0" style="328" hidden="1" customWidth="1"/>
    <col min="15881" max="15881" width="18.375" style="328" bestFit="1" customWidth="1"/>
    <col min="15882" max="15883" width="0" style="328" hidden="1" customWidth="1"/>
    <col min="15884" max="16127" width="9" style="328"/>
    <col min="16128" max="16128" width="6.625" style="328" customWidth="1"/>
    <col min="16129" max="16130" width="21.625" style="328" customWidth="1"/>
    <col min="16131" max="16131" width="16.125" style="328" bestFit="1" customWidth="1"/>
    <col min="16132" max="16132" width="13.875" style="328" bestFit="1" customWidth="1"/>
    <col min="16133" max="16133" width="17.25" style="328" bestFit="1" customWidth="1"/>
    <col min="16134" max="16135" width="20.5" style="328" bestFit="1" customWidth="1"/>
    <col min="16136" max="16136" width="0" style="328" hidden="1" customWidth="1"/>
    <col min="16137" max="16137" width="18.375" style="328" bestFit="1" customWidth="1"/>
    <col min="16138" max="16139" width="0" style="328" hidden="1" customWidth="1"/>
    <col min="16140" max="16384" width="9" style="328"/>
  </cols>
  <sheetData>
    <row r="1" spans="1:6" ht="30" customHeight="1">
      <c r="A1" s="348" t="s">
        <v>845</v>
      </c>
      <c r="B1" s="349"/>
      <c r="C1" s="349"/>
      <c r="D1" s="349"/>
      <c r="E1" s="349"/>
      <c r="F1" s="349"/>
    </row>
    <row r="2" spans="1:6" ht="30" customHeight="1">
      <c r="A2" s="350" t="s">
        <v>846</v>
      </c>
      <c r="B2" s="351"/>
      <c r="F2" s="181" t="s">
        <v>847</v>
      </c>
    </row>
    <row r="3" spans="1:6" ht="30" customHeight="1">
      <c r="A3" s="184" t="s">
        <v>848</v>
      </c>
      <c r="B3" s="184" t="s">
        <v>849</v>
      </c>
      <c r="C3" s="185" t="s">
        <v>850</v>
      </c>
      <c r="D3" s="330" t="s">
        <v>855</v>
      </c>
      <c r="E3" s="185" t="s">
        <v>854</v>
      </c>
      <c r="F3" s="185" t="s">
        <v>851</v>
      </c>
    </row>
    <row r="4" spans="1:6" ht="30" customHeight="1">
      <c r="A4" s="184">
        <v>1</v>
      </c>
      <c r="B4" s="184" t="s">
        <v>856</v>
      </c>
      <c r="C4" s="182">
        <f>信息化项目!I6</f>
        <v>401267</v>
      </c>
      <c r="D4" s="331"/>
      <c r="E4" s="182"/>
      <c r="F4" s="182">
        <f>C4-E4</f>
        <v>401267</v>
      </c>
    </row>
    <row r="5" spans="1:6" ht="30" customHeight="1">
      <c r="A5" s="184">
        <v>2</v>
      </c>
      <c r="B5" s="184" t="s">
        <v>857</v>
      </c>
      <c r="C5" s="182">
        <f>设备项目!K12</f>
        <v>3874598</v>
      </c>
      <c r="D5" s="331">
        <v>1328000</v>
      </c>
      <c r="E5" s="182">
        <v>1292000</v>
      </c>
      <c r="F5" s="182">
        <f>C5-D5-E5</f>
        <v>1254598</v>
      </c>
    </row>
    <row r="6" spans="1:6" ht="30" customHeight="1">
      <c r="A6" s="184"/>
      <c r="B6" s="184" t="s">
        <v>852</v>
      </c>
      <c r="C6" s="183">
        <f>SUM(C4:C5)</f>
        <v>4275865</v>
      </c>
      <c r="D6" s="183">
        <f>SUM(D4:D5)</f>
        <v>1328000</v>
      </c>
      <c r="E6" s="183">
        <f>SUM(E4:E5)</f>
        <v>1292000</v>
      </c>
      <c r="F6" s="183">
        <f>SUM(F4:F5)</f>
        <v>1655865</v>
      </c>
    </row>
    <row r="7" spans="1:6" ht="30" customHeight="1"/>
    <row r="8" spans="1:6" ht="30" customHeight="1"/>
  </sheetData>
  <mergeCells count="2">
    <mergeCell ref="A1:F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N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1" customWidth="1"/>
    <col min="10" max="16384" width="9" style="180"/>
  </cols>
  <sheetData>
    <row r="1" spans="1:9" ht="30" customHeight="1">
      <c r="A1" s="352" t="s">
        <v>853</v>
      </c>
      <c r="B1" s="352"/>
      <c r="C1" s="352"/>
      <c r="D1" s="352"/>
      <c r="E1" s="352"/>
      <c r="F1" s="352"/>
      <c r="G1" s="352"/>
      <c r="H1" s="352"/>
      <c r="I1" s="352"/>
    </row>
    <row r="2" spans="1:9" ht="20.100000000000001" customHeight="1">
      <c r="A2" s="186" t="s">
        <v>579</v>
      </c>
      <c r="B2" s="187" t="s">
        <v>580</v>
      </c>
      <c r="C2" s="188" t="s">
        <v>178</v>
      </c>
      <c r="D2" s="187" t="s">
        <v>581</v>
      </c>
      <c r="E2" s="187" t="s">
        <v>582</v>
      </c>
      <c r="F2" s="187" t="s">
        <v>583</v>
      </c>
      <c r="G2" s="187" t="s">
        <v>584</v>
      </c>
      <c r="H2" s="187" t="s">
        <v>585</v>
      </c>
      <c r="I2" s="188" t="s">
        <v>586</v>
      </c>
    </row>
    <row r="3" spans="1:9" ht="20.100000000000001" customHeight="1">
      <c r="A3" s="189">
        <v>1</v>
      </c>
      <c r="B3" s="190" t="s">
        <v>437</v>
      </c>
      <c r="C3" s="196" t="s">
        <v>587</v>
      </c>
      <c r="D3" s="196" t="s">
        <v>587</v>
      </c>
      <c r="E3" s="196" t="s">
        <v>587</v>
      </c>
      <c r="F3" s="189"/>
      <c r="G3" s="189">
        <v>276315</v>
      </c>
      <c r="H3" s="189">
        <v>1</v>
      </c>
      <c r="I3" s="189">
        <f t="shared" ref="I3:I5" si="0">G3*H3</f>
        <v>276315</v>
      </c>
    </row>
    <row r="4" spans="1:9" ht="20.100000000000001" customHeight="1">
      <c r="A4" s="189">
        <v>1</v>
      </c>
      <c r="B4" s="190" t="s">
        <v>437</v>
      </c>
      <c r="C4" s="197" t="s">
        <v>588</v>
      </c>
      <c r="D4" s="197" t="s">
        <v>588</v>
      </c>
      <c r="E4" s="197" t="s">
        <v>588</v>
      </c>
      <c r="F4" s="19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1" t="s">
        <v>437</v>
      </c>
      <c r="C5" s="198" t="s">
        <v>589</v>
      </c>
      <c r="D5" s="198" t="s">
        <v>589</v>
      </c>
      <c r="E5" s="198" t="s">
        <v>589</v>
      </c>
      <c r="F5" s="199"/>
      <c r="G5" s="200">
        <v>56636</v>
      </c>
      <c r="H5" s="200">
        <v>1</v>
      </c>
      <c r="I5" s="189">
        <f t="shared" si="0"/>
        <v>56636</v>
      </c>
    </row>
    <row r="6" spans="1:9" s="192" customFormat="1" ht="20.100000000000001" customHeight="1">
      <c r="A6" s="195"/>
      <c r="B6" s="193"/>
      <c r="C6" s="194" t="s">
        <v>590</v>
      </c>
      <c r="D6" s="195"/>
      <c r="E6" s="195"/>
      <c r="F6" s="195"/>
      <c r="G6" s="194"/>
      <c r="H6" s="194"/>
      <c r="I6" s="194">
        <f>SUM(I3:I5)</f>
        <v>401267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workbookViewId="0">
      <selection sqref="A1:N1"/>
    </sheetView>
  </sheetViews>
  <sheetFormatPr defaultColWidth="8.875" defaultRowHeight="12"/>
  <cols>
    <col min="1" max="1" width="4" style="232" customWidth="1"/>
    <col min="2" max="2" width="8.125" style="232" customWidth="1"/>
    <col min="3" max="3" width="10.375" style="232" customWidth="1"/>
    <col min="4" max="4" width="21.5" style="327" customWidth="1"/>
    <col min="5" max="5" width="12.5" style="232" customWidth="1"/>
    <col min="6" max="6" width="19.5" style="327" customWidth="1"/>
    <col min="7" max="7" width="19.125" style="327" customWidth="1"/>
    <col min="8" max="8" width="7" style="327" customWidth="1"/>
    <col min="9" max="9" width="8.25" style="231" customWidth="1"/>
    <col min="10" max="10" width="6.25" style="232" customWidth="1"/>
    <col min="11" max="11" width="10" style="231" customWidth="1"/>
    <col min="12" max="12" width="12" style="232" customWidth="1"/>
    <col min="13" max="13" width="11.625" style="232" customWidth="1"/>
    <col min="14" max="14" width="12.625" style="233" customWidth="1"/>
    <col min="15" max="16384" width="8.875" style="232"/>
  </cols>
  <sheetData>
    <row r="1" spans="1:14" s="202" customFormat="1" ht="30" customHeight="1">
      <c r="A1" s="353" t="s">
        <v>591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4"/>
      <c r="M1" s="354"/>
      <c r="N1" s="355"/>
    </row>
    <row r="2" spans="1:14" s="202" customFormat="1" ht="36">
      <c r="A2" s="203" t="s">
        <v>13</v>
      </c>
      <c r="B2" s="204" t="s">
        <v>592</v>
      </c>
      <c r="C2" s="204" t="s">
        <v>593</v>
      </c>
      <c r="D2" s="205" t="s">
        <v>594</v>
      </c>
      <c r="E2" s="203" t="s">
        <v>178</v>
      </c>
      <c r="F2" s="203" t="s">
        <v>572</v>
      </c>
      <c r="G2" s="205" t="s">
        <v>573</v>
      </c>
      <c r="H2" s="205" t="s">
        <v>574</v>
      </c>
      <c r="I2" s="203" t="s">
        <v>576</v>
      </c>
      <c r="J2" s="203" t="s">
        <v>575</v>
      </c>
      <c r="K2" s="203" t="s">
        <v>577</v>
      </c>
      <c r="L2" s="206" t="s">
        <v>595</v>
      </c>
      <c r="M2" s="206" t="s">
        <v>596</v>
      </c>
      <c r="N2" s="205" t="s">
        <v>597</v>
      </c>
    </row>
    <row r="3" spans="1:14" s="213" customFormat="1" ht="20.100000000000001" customHeight="1">
      <c r="A3" s="207">
        <v>1</v>
      </c>
      <c r="B3" s="207" t="s">
        <v>598</v>
      </c>
      <c r="C3" s="207" t="s">
        <v>599</v>
      </c>
      <c r="D3" s="208" t="s">
        <v>600</v>
      </c>
      <c r="E3" s="209" t="s">
        <v>601</v>
      </c>
      <c r="F3" s="208" t="s">
        <v>602</v>
      </c>
      <c r="G3" s="208" t="s">
        <v>603</v>
      </c>
      <c r="H3" s="208"/>
      <c r="I3" s="210">
        <v>757598</v>
      </c>
      <c r="J3" s="207">
        <v>1</v>
      </c>
      <c r="K3" s="210">
        <f>I3*J3</f>
        <v>757598</v>
      </c>
      <c r="L3" s="211">
        <v>757598</v>
      </c>
      <c r="M3" s="211"/>
      <c r="N3" s="212" t="s">
        <v>604</v>
      </c>
    </row>
    <row r="4" spans="1:14" s="202" customFormat="1" ht="20.100000000000001" customHeight="1">
      <c r="A4" s="214"/>
      <c r="B4" s="215"/>
      <c r="C4" s="214"/>
      <c r="D4" s="204" t="s">
        <v>605</v>
      </c>
      <c r="E4" s="214"/>
      <c r="F4" s="216"/>
      <c r="G4" s="216"/>
      <c r="H4" s="216"/>
      <c r="I4" s="217"/>
      <c r="J4" s="214"/>
      <c r="K4" s="218">
        <f>SUM(K3:K3)</f>
        <v>757598</v>
      </c>
      <c r="L4" s="218">
        <f t="shared" ref="L4:M4" si="0">SUM(L3:L3)</f>
        <v>757598</v>
      </c>
      <c r="M4" s="218">
        <f t="shared" si="0"/>
        <v>0</v>
      </c>
      <c r="N4" s="219"/>
    </row>
    <row r="5" spans="1:14" s="202" customFormat="1" ht="20.100000000000001" customHeight="1">
      <c r="A5" s="220">
        <v>2</v>
      </c>
      <c r="B5" s="220" t="s">
        <v>598</v>
      </c>
      <c r="C5" s="220" t="s">
        <v>148</v>
      </c>
      <c r="D5" s="221" t="s">
        <v>606</v>
      </c>
      <c r="E5" s="221" t="s">
        <v>601</v>
      </c>
      <c r="F5" s="216" t="s">
        <v>607</v>
      </c>
      <c r="G5" s="216" t="s">
        <v>608</v>
      </c>
      <c r="H5" s="216"/>
      <c r="I5" s="222">
        <v>15000</v>
      </c>
      <c r="J5" s="220">
        <v>15</v>
      </c>
      <c r="K5" s="222">
        <f>I5*J5</f>
        <v>225000</v>
      </c>
      <c r="L5" s="215">
        <v>225000</v>
      </c>
      <c r="M5" s="215"/>
      <c r="N5" s="216"/>
    </row>
    <row r="6" spans="1:14" s="202" customFormat="1" ht="20.100000000000001" customHeight="1">
      <c r="A6" s="223"/>
      <c r="B6" s="223"/>
      <c r="C6" s="220"/>
      <c r="D6" s="204" t="s">
        <v>605</v>
      </c>
      <c r="E6" s="224"/>
      <c r="F6" s="224"/>
      <c r="G6" s="219"/>
      <c r="H6" s="219"/>
      <c r="I6" s="225"/>
      <c r="J6" s="223"/>
      <c r="K6" s="225">
        <f>SUM(K5:K5)</f>
        <v>225000</v>
      </c>
      <c r="L6" s="225">
        <f t="shared" ref="L6:M6" si="1">SUM(L5:L5)</f>
        <v>225000</v>
      </c>
      <c r="M6" s="225">
        <f t="shared" si="1"/>
        <v>0</v>
      </c>
      <c r="N6" s="224"/>
    </row>
    <row r="7" spans="1:14" s="202" customFormat="1" ht="18.75" customHeight="1">
      <c r="A7" s="220">
        <v>3</v>
      </c>
      <c r="B7" s="220" t="s">
        <v>598</v>
      </c>
      <c r="C7" s="220" t="s">
        <v>148</v>
      </c>
      <c r="D7" s="221" t="s">
        <v>578</v>
      </c>
      <c r="E7" s="221" t="s">
        <v>601</v>
      </c>
      <c r="F7" s="226" t="s">
        <v>609</v>
      </c>
      <c r="G7" s="226" t="s">
        <v>609</v>
      </c>
      <c r="H7" s="227"/>
      <c r="I7" s="228">
        <v>5000</v>
      </c>
      <c r="J7" s="229">
        <v>6</v>
      </c>
      <c r="K7" s="228">
        <f>I7*J7</f>
        <v>30000</v>
      </c>
      <c r="L7" s="215">
        <v>30000</v>
      </c>
      <c r="M7" s="215"/>
      <c r="N7" s="216"/>
    </row>
    <row r="8" spans="1:14" s="202" customFormat="1" ht="20.100000000000001" customHeight="1">
      <c r="A8" s="220">
        <v>3</v>
      </c>
      <c r="B8" s="220" t="s">
        <v>598</v>
      </c>
      <c r="C8" s="220" t="s">
        <v>148</v>
      </c>
      <c r="D8" s="221" t="s">
        <v>578</v>
      </c>
      <c r="E8" s="221" t="s">
        <v>601</v>
      </c>
      <c r="F8" s="226" t="s">
        <v>610</v>
      </c>
      <c r="G8" s="226" t="s">
        <v>610</v>
      </c>
      <c r="H8" s="227"/>
      <c r="I8" s="228">
        <v>13000</v>
      </c>
      <c r="J8" s="229">
        <v>18</v>
      </c>
      <c r="K8" s="228">
        <f>J8*I8</f>
        <v>234000</v>
      </c>
      <c r="L8" s="215">
        <v>234000</v>
      </c>
      <c r="M8" s="215"/>
      <c r="N8" s="216"/>
    </row>
    <row r="9" spans="1:14" s="202" customFormat="1" ht="20.100000000000001" customHeight="1">
      <c r="A9" s="223"/>
      <c r="B9" s="223"/>
      <c r="C9" s="220"/>
      <c r="D9" s="204" t="s">
        <v>605</v>
      </c>
      <c r="E9" s="224"/>
      <c r="F9" s="224"/>
      <c r="G9" s="219"/>
      <c r="H9" s="219"/>
      <c r="I9" s="225"/>
      <c r="J9" s="223"/>
      <c r="K9" s="225">
        <f>SUM(K7:K8)</f>
        <v>264000</v>
      </c>
      <c r="L9" s="225">
        <f t="shared" ref="L9:M9" si="2">SUM(L7:L8)</f>
        <v>264000</v>
      </c>
      <c r="M9" s="225">
        <f t="shared" si="2"/>
        <v>0</v>
      </c>
      <c r="N9" s="224"/>
    </row>
    <row r="10" spans="1:14" s="202" customFormat="1" ht="20.100000000000001" customHeight="1">
      <c r="A10" s="220">
        <v>4</v>
      </c>
      <c r="B10" s="220" t="s">
        <v>598</v>
      </c>
      <c r="C10" s="220" t="s">
        <v>148</v>
      </c>
      <c r="D10" s="221" t="s">
        <v>611</v>
      </c>
      <c r="E10" s="226" t="s">
        <v>612</v>
      </c>
      <c r="F10" s="226" t="s">
        <v>612</v>
      </c>
      <c r="G10" s="226" t="s">
        <v>612</v>
      </c>
      <c r="H10" s="216" t="s">
        <v>613</v>
      </c>
      <c r="I10" s="228">
        <v>2628000</v>
      </c>
      <c r="J10" s="229">
        <v>1</v>
      </c>
      <c r="K10" s="228">
        <f>I10*J10</f>
        <v>2628000</v>
      </c>
      <c r="L10" s="215">
        <v>1373402</v>
      </c>
      <c r="M10" s="215">
        <f>K10-L10</f>
        <v>1254598</v>
      </c>
      <c r="N10" s="230" t="s">
        <v>614</v>
      </c>
    </row>
    <row r="11" spans="1:14" s="202" customFormat="1" ht="20.100000000000001" customHeight="1">
      <c r="A11" s="223"/>
      <c r="B11" s="223"/>
      <c r="C11" s="220"/>
      <c r="D11" s="204" t="s">
        <v>605</v>
      </c>
      <c r="E11" s="224"/>
      <c r="F11" s="224"/>
      <c r="G11" s="219"/>
      <c r="H11" s="219"/>
      <c r="I11" s="225"/>
      <c r="J11" s="223"/>
      <c r="K11" s="225">
        <f>SUM(K10:K10)</f>
        <v>2628000</v>
      </c>
      <c r="L11" s="225">
        <f t="shared" ref="L11:M11" si="3">SUM(L10:L10)</f>
        <v>1373402</v>
      </c>
      <c r="M11" s="225">
        <f t="shared" si="3"/>
        <v>1254598</v>
      </c>
      <c r="N11" s="225"/>
    </row>
    <row r="12" spans="1:14" s="202" customFormat="1" ht="20.100000000000001" customHeight="1">
      <c r="A12" s="215"/>
      <c r="B12" s="215"/>
      <c r="C12" s="215"/>
      <c r="D12" s="204" t="s">
        <v>615</v>
      </c>
      <c r="E12" s="215"/>
      <c r="F12" s="226"/>
      <c r="G12" s="226"/>
      <c r="H12" s="226"/>
      <c r="I12" s="228"/>
      <c r="J12" s="215"/>
      <c r="K12" s="225">
        <f>SUM(K11,K9,K6,K4)</f>
        <v>3874598</v>
      </c>
      <c r="L12" s="225">
        <f t="shared" ref="L12:M12" si="4">SUM(L11,L9,L6,L4)</f>
        <v>2620000</v>
      </c>
      <c r="M12" s="225">
        <f t="shared" si="4"/>
        <v>1254598</v>
      </c>
      <c r="N12" s="225"/>
    </row>
    <row r="15" spans="1:14" ht="18.75">
      <c r="A15" s="356" t="s">
        <v>616</v>
      </c>
      <c r="B15" s="357"/>
      <c r="C15" s="357"/>
      <c r="D15" s="357"/>
      <c r="E15" s="357"/>
      <c r="F15" s="357"/>
      <c r="G15" s="357"/>
      <c r="H15" s="357"/>
    </row>
    <row r="16" spans="1:14" ht="12.75">
      <c r="A16" s="358" t="s">
        <v>617</v>
      </c>
      <c r="B16" s="358" t="s">
        <v>618</v>
      </c>
      <c r="C16" s="358" t="s">
        <v>619</v>
      </c>
      <c r="D16" s="358" t="s">
        <v>620</v>
      </c>
      <c r="E16" s="358" t="s">
        <v>621</v>
      </c>
      <c r="F16" s="361" t="s">
        <v>622</v>
      </c>
      <c r="G16" s="361"/>
      <c r="H16" s="362" t="s">
        <v>597</v>
      </c>
    </row>
    <row r="17" spans="1:8" ht="12.75">
      <c r="A17" s="359"/>
      <c r="B17" s="359"/>
      <c r="C17" s="359"/>
      <c r="D17" s="360"/>
      <c r="E17" s="360"/>
      <c r="F17" s="234" t="s">
        <v>575</v>
      </c>
      <c r="G17" s="234" t="s">
        <v>577</v>
      </c>
      <c r="H17" s="363"/>
    </row>
    <row r="18" spans="1:8" ht="36">
      <c r="A18" s="235" t="s">
        <v>623</v>
      </c>
      <c r="B18" s="236" t="s">
        <v>624</v>
      </c>
      <c r="C18" s="234"/>
      <c r="D18" s="237"/>
      <c r="E18" s="238"/>
      <c r="F18" s="239"/>
      <c r="G18" s="240"/>
      <c r="H18" s="241"/>
    </row>
    <row r="19" spans="1:8" ht="84">
      <c r="A19" s="242">
        <v>1</v>
      </c>
      <c r="B19" s="243" t="s">
        <v>625</v>
      </c>
      <c r="C19" s="242" t="s">
        <v>626</v>
      </c>
      <c r="D19" s="244"/>
      <c r="E19" s="245">
        <v>200000</v>
      </c>
      <c r="F19" s="242">
        <v>1</v>
      </c>
      <c r="G19" s="245">
        <f>E19*F19</f>
        <v>200000</v>
      </c>
      <c r="H19" s="246" t="s">
        <v>627</v>
      </c>
    </row>
    <row r="20" spans="1:8" ht="84">
      <c r="A20" s="242">
        <v>2</v>
      </c>
      <c r="B20" s="243" t="s">
        <v>628</v>
      </c>
      <c r="C20" s="242" t="s">
        <v>626</v>
      </c>
      <c r="D20" s="247"/>
      <c r="E20" s="245">
        <v>90000</v>
      </c>
      <c r="F20" s="242">
        <v>1</v>
      </c>
      <c r="G20" s="245">
        <f t="shared" ref="G20:G22" si="5">E20*F20</f>
        <v>90000</v>
      </c>
      <c r="H20" s="246" t="s">
        <v>627</v>
      </c>
    </row>
    <row r="21" spans="1:8" ht="84">
      <c r="A21" s="248">
        <v>3</v>
      </c>
      <c r="B21" s="243" t="s">
        <v>629</v>
      </c>
      <c r="C21" s="242" t="s">
        <v>626</v>
      </c>
      <c r="D21" s="243" t="s">
        <v>630</v>
      </c>
      <c r="E21" s="245">
        <v>70000</v>
      </c>
      <c r="F21" s="242">
        <v>1</v>
      </c>
      <c r="G21" s="245">
        <f t="shared" si="5"/>
        <v>70000</v>
      </c>
      <c r="H21" s="246" t="s">
        <v>627</v>
      </c>
    </row>
    <row r="22" spans="1:8" ht="36">
      <c r="A22" s="242">
        <v>4</v>
      </c>
      <c r="B22" s="243" t="s">
        <v>631</v>
      </c>
      <c r="C22" s="242" t="s">
        <v>626</v>
      </c>
      <c r="D22" s="242"/>
      <c r="E22" s="245">
        <v>13000</v>
      </c>
      <c r="F22" s="242">
        <v>1</v>
      </c>
      <c r="G22" s="245">
        <f t="shared" si="5"/>
        <v>13000</v>
      </c>
      <c r="H22" s="246" t="s">
        <v>632</v>
      </c>
    </row>
    <row r="23" spans="1:8" ht="12.75">
      <c r="A23" s="242"/>
      <c r="B23" s="249" t="s">
        <v>633</v>
      </c>
      <c r="C23" s="242"/>
      <c r="D23" s="247"/>
      <c r="E23" s="245"/>
      <c r="F23" s="242"/>
      <c r="G23" s="250">
        <f>SUM(G19:G22)</f>
        <v>373000</v>
      </c>
      <c r="H23" s="251"/>
    </row>
    <row r="24" spans="1:8" ht="24">
      <c r="A24" s="252" t="s">
        <v>634</v>
      </c>
      <c r="B24" s="253" t="s">
        <v>635</v>
      </c>
      <c r="C24" s="242"/>
      <c r="D24" s="254"/>
      <c r="E24" s="245"/>
      <c r="F24" s="242"/>
      <c r="G24" s="245"/>
      <c r="H24" s="251"/>
    </row>
    <row r="25" spans="1:8" ht="24">
      <c r="A25" s="255" t="s">
        <v>636</v>
      </c>
      <c r="B25" s="256" t="s">
        <v>637</v>
      </c>
      <c r="C25" s="235"/>
      <c r="D25" s="257"/>
      <c r="E25" s="250"/>
      <c r="F25" s="235"/>
      <c r="G25" s="250"/>
      <c r="H25" s="258"/>
    </row>
    <row r="26" spans="1:8" ht="48">
      <c r="A26" s="255" t="s">
        <v>638</v>
      </c>
      <c r="B26" s="256" t="s">
        <v>639</v>
      </c>
      <c r="C26" s="235"/>
      <c r="D26" s="257"/>
      <c r="E26" s="250"/>
      <c r="F26" s="235"/>
      <c r="G26" s="250"/>
      <c r="H26" s="258"/>
    </row>
    <row r="27" spans="1:8" ht="12.75">
      <c r="A27" s="242">
        <v>1</v>
      </c>
      <c r="B27" s="259" t="s">
        <v>640</v>
      </c>
      <c r="C27" s="242" t="s">
        <v>641</v>
      </c>
      <c r="D27" s="254"/>
      <c r="E27" s="245">
        <v>80</v>
      </c>
      <c r="F27" s="242">
        <v>4</v>
      </c>
      <c r="G27" s="245">
        <f>E27*F27</f>
        <v>320</v>
      </c>
      <c r="H27" s="243"/>
    </row>
    <row r="28" spans="1:8" ht="12.75">
      <c r="A28" s="260">
        <v>2</v>
      </c>
      <c r="B28" s="259" t="s">
        <v>642</v>
      </c>
      <c r="C28" s="242" t="s">
        <v>643</v>
      </c>
      <c r="D28" s="243" t="s">
        <v>644</v>
      </c>
      <c r="E28" s="245">
        <v>13000</v>
      </c>
      <c r="F28" s="242">
        <v>4</v>
      </c>
      <c r="G28" s="245">
        <f t="shared" ref="G28:G38" si="6">E28*F28</f>
        <v>52000</v>
      </c>
      <c r="H28" s="243"/>
    </row>
    <row r="29" spans="1:8" ht="12.75">
      <c r="A29" s="242">
        <v>3</v>
      </c>
      <c r="B29" s="259" t="s">
        <v>645</v>
      </c>
      <c r="C29" s="242" t="s">
        <v>646</v>
      </c>
      <c r="D29" s="261" t="s">
        <v>647</v>
      </c>
      <c r="E29" s="245">
        <v>320</v>
      </c>
      <c r="F29" s="242">
        <v>4</v>
      </c>
      <c r="G29" s="245">
        <f t="shared" si="6"/>
        <v>1280</v>
      </c>
      <c r="H29" s="243"/>
    </row>
    <row r="30" spans="1:8" ht="12.75">
      <c r="A30" s="260">
        <v>4</v>
      </c>
      <c r="B30" s="262" t="s">
        <v>648</v>
      </c>
      <c r="C30" s="242" t="s">
        <v>649</v>
      </c>
      <c r="D30" s="247" t="s">
        <v>650</v>
      </c>
      <c r="E30" s="245">
        <v>650</v>
      </c>
      <c r="F30" s="242">
        <v>20</v>
      </c>
      <c r="G30" s="245">
        <f t="shared" si="6"/>
        <v>13000</v>
      </c>
      <c r="H30" s="243"/>
    </row>
    <row r="31" spans="1:8" ht="24">
      <c r="A31" s="242">
        <v>5</v>
      </c>
      <c r="B31" s="263" t="s">
        <v>651</v>
      </c>
      <c r="C31" s="242" t="s">
        <v>652</v>
      </c>
      <c r="D31" s="243" t="s">
        <v>653</v>
      </c>
      <c r="E31" s="245">
        <v>6000</v>
      </c>
      <c r="F31" s="242">
        <v>4</v>
      </c>
      <c r="G31" s="245">
        <f t="shared" si="6"/>
        <v>24000</v>
      </c>
      <c r="H31" s="243"/>
    </row>
    <row r="32" spans="1:8" ht="12.75">
      <c r="A32" s="260">
        <v>6</v>
      </c>
      <c r="B32" s="264" t="s">
        <v>654</v>
      </c>
      <c r="C32" s="265" t="s">
        <v>655</v>
      </c>
      <c r="D32" s="243" t="s">
        <v>656</v>
      </c>
      <c r="E32" s="245">
        <v>15000</v>
      </c>
      <c r="F32" s="242">
        <v>4</v>
      </c>
      <c r="G32" s="245">
        <f t="shared" si="6"/>
        <v>60000</v>
      </c>
      <c r="H32" s="243"/>
    </row>
    <row r="33" spans="1:8" ht="12.75">
      <c r="A33" s="242">
        <v>7</v>
      </c>
      <c r="B33" s="262" t="s">
        <v>657</v>
      </c>
      <c r="C33" s="265" t="s">
        <v>655</v>
      </c>
      <c r="D33" s="243" t="s">
        <v>658</v>
      </c>
      <c r="E33" s="245">
        <v>500</v>
      </c>
      <c r="F33" s="242">
        <v>4</v>
      </c>
      <c r="G33" s="245">
        <f t="shared" si="6"/>
        <v>2000</v>
      </c>
      <c r="H33" s="243"/>
    </row>
    <row r="34" spans="1:8" ht="24">
      <c r="A34" s="260">
        <v>8</v>
      </c>
      <c r="B34" s="266" t="s">
        <v>659</v>
      </c>
      <c r="C34" s="265" t="s">
        <v>649</v>
      </c>
      <c r="D34" s="267" t="s">
        <v>660</v>
      </c>
      <c r="E34" s="245">
        <v>20000</v>
      </c>
      <c r="F34" s="242">
        <v>4</v>
      </c>
      <c r="G34" s="245">
        <f t="shared" si="6"/>
        <v>80000</v>
      </c>
      <c r="H34" s="243"/>
    </row>
    <row r="35" spans="1:8" ht="24">
      <c r="A35" s="242">
        <v>9</v>
      </c>
      <c r="B35" s="268" t="s">
        <v>661</v>
      </c>
      <c r="C35" s="242" t="s">
        <v>655</v>
      </c>
      <c r="D35" s="243"/>
      <c r="E35" s="245">
        <v>2500</v>
      </c>
      <c r="F35" s="242">
        <v>4</v>
      </c>
      <c r="G35" s="245">
        <f t="shared" si="6"/>
        <v>10000</v>
      </c>
      <c r="H35" s="243"/>
    </row>
    <row r="36" spans="1:8" ht="36.75">
      <c r="A36" s="260">
        <v>10</v>
      </c>
      <c r="B36" s="262" t="s">
        <v>662</v>
      </c>
      <c r="C36" s="242" t="s">
        <v>655</v>
      </c>
      <c r="D36" s="247" t="s">
        <v>663</v>
      </c>
      <c r="E36" s="245">
        <v>13000</v>
      </c>
      <c r="F36" s="242">
        <v>4</v>
      </c>
      <c r="G36" s="245">
        <f t="shared" si="6"/>
        <v>52000</v>
      </c>
      <c r="H36" s="247" t="s">
        <v>664</v>
      </c>
    </row>
    <row r="37" spans="1:8" ht="24">
      <c r="A37" s="242">
        <v>11</v>
      </c>
      <c r="B37" s="243" t="s">
        <v>665</v>
      </c>
      <c r="C37" s="269" t="s">
        <v>666</v>
      </c>
      <c r="D37" s="267" t="s">
        <v>667</v>
      </c>
      <c r="E37" s="245">
        <v>700</v>
      </c>
      <c r="F37" s="242">
        <v>4</v>
      </c>
      <c r="G37" s="245">
        <f t="shared" si="6"/>
        <v>2800</v>
      </c>
      <c r="H37" s="243"/>
    </row>
    <row r="38" spans="1:8" ht="24">
      <c r="A38" s="260">
        <v>12</v>
      </c>
      <c r="B38" s="243" t="s">
        <v>668</v>
      </c>
      <c r="C38" s="242" t="s">
        <v>649</v>
      </c>
      <c r="D38" s="247" t="s">
        <v>650</v>
      </c>
      <c r="E38" s="245">
        <v>650</v>
      </c>
      <c r="F38" s="242">
        <v>20</v>
      </c>
      <c r="G38" s="245">
        <f t="shared" si="6"/>
        <v>13000</v>
      </c>
      <c r="H38" s="243"/>
    </row>
    <row r="39" spans="1:8" ht="12.75">
      <c r="A39" s="270"/>
      <c r="B39" s="249" t="s">
        <v>633</v>
      </c>
      <c r="C39" s="235"/>
      <c r="D39" s="257"/>
      <c r="E39" s="250"/>
      <c r="F39" s="235"/>
      <c r="G39" s="250">
        <f>SUM(G27:G38)</f>
        <v>310400</v>
      </c>
      <c r="H39" s="236"/>
    </row>
    <row r="40" spans="1:8" ht="24">
      <c r="A40" s="270" t="s">
        <v>669</v>
      </c>
      <c r="B40" s="253" t="s">
        <v>670</v>
      </c>
      <c r="C40" s="235"/>
      <c r="D40" s="257"/>
      <c r="E40" s="250"/>
      <c r="F40" s="235"/>
      <c r="G40" s="250"/>
      <c r="H40" s="236"/>
    </row>
    <row r="41" spans="1:8" ht="12.75">
      <c r="A41" s="242">
        <v>1</v>
      </c>
      <c r="B41" s="262" t="s">
        <v>671</v>
      </c>
      <c r="C41" s="242" t="s">
        <v>641</v>
      </c>
      <c r="D41" s="267" t="s">
        <v>672</v>
      </c>
      <c r="E41" s="245">
        <v>380</v>
      </c>
      <c r="F41" s="242">
        <v>120</v>
      </c>
      <c r="G41" s="245">
        <f>E41*F41</f>
        <v>45600</v>
      </c>
      <c r="H41" s="243"/>
    </row>
    <row r="42" spans="1:8" ht="36.75">
      <c r="A42" s="260">
        <v>2</v>
      </c>
      <c r="B42" s="262" t="s">
        <v>673</v>
      </c>
      <c r="C42" s="242" t="s">
        <v>655</v>
      </c>
      <c r="D42" s="247" t="s">
        <v>663</v>
      </c>
      <c r="E42" s="245">
        <v>13000</v>
      </c>
      <c r="F42" s="242">
        <v>4</v>
      </c>
      <c r="G42" s="245">
        <f>E42*F42</f>
        <v>52000</v>
      </c>
      <c r="H42" s="247" t="s">
        <v>664</v>
      </c>
    </row>
    <row r="43" spans="1:8" ht="12.75">
      <c r="A43" s="270"/>
      <c r="B43" s="249" t="s">
        <v>633</v>
      </c>
      <c r="C43" s="271"/>
      <c r="D43" s="257"/>
      <c r="E43" s="250"/>
      <c r="F43" s="235"/>
      <c r="G43" s="250">
        <f>SUM(G41:G42)</f>
        <v>97600</v>
      </c>
      <c r="H43" s="236"/>
    </row>
    <row r="44" spans="1:8" ht="24">
      <c r="A44" s="270" t="s">
        <v>674</v>
      </c>
      <c r="B44" s="253" t="s">
        <v>675</v>
      </c>
      <c r="C44" s="271"/>
      <c r="D44" s="257"/>
      <c r="E44" s="250"/>
      <c r="F44" s="235"/>
      <c r="G44" s="250"/>
      <c r="H44" s="236"/>
    </row>
    <row r="45" spans="1:8" ht="12.75">
      <c r="A45" s="242">
        <v>1</v>
      </c>
      <c r="B45" s="259" t="s">
        <v>676</v>
      </c>
      <c r="C45" s="265" t="s">
        <v>641</v>
      </c>
      <c r="D45" s="267" t="s">
        <v>677</v>
      </c>
      <c r="E45" s="245">
        <v>2000</v>
      </c>
      <c r="F45" s="242">
        <v>4</v>
      </c>
      <c r="G45" s="245">
        <f>E45*F45</f>
        <v>8000</v>
      </c>
      <c r="H45" s="243"/>
    </row>
    <row r="46" spans="1:8" ht="12.75">
      <c r="A46" s="270"/>
      <c r="B46" s="249" t="s">
        <v>633</v>
      </c>
      <c r="C46" s="271"/>
      <c r="D46" s="257"/>
      <c r="E46" s="250"/>
      <c r="F46" s="235"/>
      <c r="G46" s="250">
        <f>SUM(G45:G45)</f>
        <v>8000</v>
      </c>
      <c r="H46" s="236"/>
    </row>
    <row r="47" spans="1:8" ht="36">
      <c r="A47" s="270" t="s">
        <v>678</v>
      </c>
      <c r="B47" s="256" t="s">
        <v>679</v>
      </c>
      <c r="C47" s="271"/>
      <c r="D47" s="257"/>
      <c r="E47" s="250"/>
      <c r="F47" s="235"/>
      <c r="G47" s="250"/>
      <c r="H47" s="236"/>
    </row>
    <row r="48" spans="1:8" ht="24">
      <c r="A48" s="260">
        <v>1</v>
      </c>
      <c r="B48" s="262" t="s">
        <v>680</v>
      </c>
      <c r="C48" s="269" t="s">
        <v>681</v>
      </c>
      <c r="D48" s="267" t="s">
        <v>682</v>
      </c>
      <c r="E48" s="245">
        <v>2400</v>
      </c>
      <c r="F48" s="242">
        <v>4</v>
      </c>
      <c r="G48" s="245">
        <f>E48*F48</f>
        <v>9600</v>
      </c>
      <c r="H48" s="243"/>
    </row>
    <row r="49" spans="1:8" ht="12.75">
      <c r="A49" s="270"/>
      <c r="B49" s="249" t="s">
        <v>633</v>
      </c>
      <c r="C49" s="235"/>
      <c r="D49" s="257"/>
      <c r="E49" s="250"/>
      <c r="F49" s="235"/>
      <c r="G49" s="250">
        <f>SUM(G48:G48)</f>
        <v>9600</v>
      </c>
      <c r="H49" s="258"/>
    </row>
    <row r="50" spans="1:8" ht="60.75">
      <c r="A50" s="255" t="s">
        <v>683</v>
      </c>
      <c r="B50" s="253" t="s">
        <v>684</v>
      </c>
      <c r="C50" s="235"/>
      <c r="D50" s="257"/>
      <c r="E50" s="250"/>
      <c r="F50" s="235"/>
      <c r="G50" s="250"/>
      <c r="H50" s="247" t="s">
        <v>685</v>
      </c>
    </row>
    <row r="51" spans="1:8" ht="24">
      <c r="A51" s="260">
        <v>1</v>
      </c>
      <c r="B51" s="259" t="s">
        <v>686</v>
      </c>
      <c r="C51" s="242" t="s">
        <v>655</v>
      </c>
      <c r="D51" s="254"/>
      <c r="E51" s="245">
        <v>1500</v>
      </c>
      <c r="F51" s="242">
        <v>4</v>
      </c>
      <c r="G51" s="245">
        <f>E51*F51</f>
        <v>6000</v>
      </c>
      <c r="H51" s="243" t="s">
        <v>687</v>
      </c>
    </row>
    <row r="52" spans="1:8" ht="12.75">
      <c r="A52" s="260">
        <v>2</v>
      </c>
      <c r="B52" s="259" t="s">
        <v>688</v>
      </c>
      <c r="C52" s="242" t="s">
        <v>655</v>
      </c>
      <c r="D52" s="254"/>
      <c r="E52" s="245">
        <v>2000</v>
      </c>
      <c r="F52" s="242">
        <v>2</v>
      </c>
      <c r="G52" s="245">
        <f t="shared" ref="G52:G55" si="7">E52*F52</f>
        <v>4000</v>
      </c>
      <c r="H52" s="251"/>
    </row>
    <row r="53" spans="1:8" ht="24">
      <c r="A53" s="260">
        <v>3</v>
      </c>
      <c r="B53" s="262" t="s">
        <v>689</v>
      </c>
      <c r="C53" s="269" t="s">
        <v>690</v>
      </c>
      <c r="D53" s="267" t="s">
        <v>691</v>
      </c>
      <c r="E53" s="245">
        <v>2000</v>
      </c>
      <c r="F53" s="242">
        <v>4</v>
      </c>
      <c r="G53" s="245">
        <f t="shared" si="7"/>
        <v>8000</v>
      </c>
      <c r="H53" s="243" t="s">
        <v>687</v>
      </c>
    </row>
    <row r="54" spans="1:8" ht="24">
      <c r="A54" s="260">
        <v>4</v>
      </c>
      <c r="B54" s="262" t="s">
        <v>692</v>
      </c>
      <c r="C54" s="269" t="s">
        <v>693</v>
      </c>
      <c r="D54" s="254"/>
      <c r="E54" s="245">
        <v>1200</v>
      </c>
      <c r="F54" s="242">
        <v>2</v>
      </c>
      <c r="G54" s="245">
        <f t="shared" si="7"/>
        <v>2400</v>
      </c>
      <c r="H54" s="262" t="s">
        <v>694</v>
      </c>
    </row>
    <row r="55" spans="1:8" ht="84">
      <c r="A55" s="260">
        <v>5</v>
      </c>
      <c r="B55" s="262" t="s">
        <v>695</v>
      </c>
      <c r="C55" s="242" t="s">
        <v>655</v>
      </c>
      <c r="D55" s="272" t="s">
        <v>696</v>
      </c>
      <c r="E55" s="245">
        <v>12000</v>
      </c>
      <c r="F55" s="242">
        <v>2</v>
      </c>
      <c r="G55" s="245">
        <f t="shared" si="7"/>
        <v>24000</v>
      </c>
      <c r="H55" s="262" t="s">
        <v>697</v>
      </c>
    </row>
    <row r="56" spans="1:8" ht="12.75">
      <c r="A56" s="270"/>
      <c r="B56" s="249" t="s">
        <v>633</v>
      </c>
      <c r="C56" s="235"/>
      <c r="D56" s="273"/>
      <c r="E56" s="250"/>
      <c r="F56" s="235"/>
      <c r="G56" s="250">
        <f>SUM(G51:G55)</f>
        <v>44400</v>
      </c>
      <c r="H56" s="256"/>
    </row>
    <row r="57" spans="1:8" ht="36">
      <c r="A57" s="274" t="s">
        <v>698</v>
      </c>
      <c r="B57" s="275" t="s">
        <v>699</v>
      </c>
      <c r="C57" s="271"/>
      <c r="D57" s="276"/>
      <c r="E57" s="250"/>
      <c r="F57" s="235"/>
      <c r="G57" s="250"/>
      <c r="H57" s="243" t="s">
        <v>700</v>
      </c>
    </row>
    <row r="58" spans="1:8" ht="36">
      <c r="A58" s="242">
        <v>1</v>
      </c>
      <c r="B58" s="262" t="s">
        <v>701</v>
      </c>
      <c r="C58" s="242" t="s">
        <v>626</v>
      </c>
      <c r="D58" s="243" t="s">
        <v>702</v>
      </c>
      <c r="E58" s="245">
        <v>350000</v>
      </c>
      <c r="F58" s="242">
        <v>1</v>
      </c>
      <c r="G58" s="245">
        <f>E58*F58</f>
        <v>350000</v>
      </c>
      <c r="H58" s="243"/>
    </row>
    <row r="59" spans="1:8" ht="24">
      <c r="A59" s="277">
        <v>2</v>
      </c>
      <c r="B59" s="262" t="s">
        <v>703</v>
      </c>
      <c r="C59" s="242" t="s">
        <v>626</v>
      </c>
      <c r="D59" s="267" t="s">
        <v>704</v>
      </c>
      <c r="E59" s="245"/>
      <c r="F59" s="242">
        <v>1</v>
      </c>
      <c r="G59" s="245">
        <v>20000</v>
      </c>
      <c r="H59" s="251"/>
    </row>
    <row r="60" spans="1:8" ht="12.75">
      <c r="A60" s="277">
        <v>3</v>
      </c>
      <c r="B60" s="278" t="s">
        <v>705</v>
      </c>
      <c r="C60" s="242" t="s">
        <v>643</v>
      </c>
      <c r="D60" s="243" t="s">
        <v>706</v>
      </c>
      <c r="E60" s="245">
        <v>13000</v>
      </c>
      <c r="F60" s="279">
        <v>1</v>
      </c>
      <c r="G60" s="280">
        <f>E60*F60</f>
        <v>13000</v>
      </c>
      <c r="H60" s="251"/>
    </row>
    <row r="61" spans="1:8" ht="24">
      <c r="A61" s="277">
        <v>4</v>
      </c>
      <c r="B61" s="278" t="s">
        <v>707</v>
      </c>
      <c r="C61" s="242" t="s">
        <v>626</v>
      </c>
      <c r="D61" s="281" t="s">
        <v>708</v>
      </c>
      <c r="E61" s="280">
        <v>20000</v>
      </c>
      <c r="F61" s="279">
        <v>1</v>
      </c>
      <c r="G61" s="280">
        <f t="shared" ref="G61:G62" si="8">E61*F61</f>
        <v>20000</v>
      </c>
      <c r="H61" s="251"/>
    </row>
    <row r="62" spans="1:8" ht="36.75">
      <c r="A62" s="277">
        <v>5</v>
      </c>
      <c r="B62" s="262" t="s">
        <v>709</v>
      </c>
      <c r="C62" s="269" t="s">
        <v>710</v>
      </c>
      <c r="D62" s="254" t="s">
        <v>663</v>
      </c>
      <c r="E62" s="245">
        <v>13000</v>
      </c>
      <c r="F62" s="242">
        <v>4</v>
      </c>
      <c r="G62" s="280">
        <f t="shared" si="8"/>
        <v>52000</v>
      </c>
      <c r="H62" s="247" t="s">
        <v>664</v>
      </c>
    </row>
    <row r="63" spans="1:8" ht="12.75">
      <c r="A63" s="235"/>
      <c r="B63" s="249" t="s">
        <v>633</v>
      </c>
      <c r="C63" s="271"/>
      <c r="D63" s="244"/>
      <c r="E63" s="250"/>
      <c r="F63" s="235"/>
      <c r="G63" s="250">
        <f>SUM(G58:G62)</f>
        <v>455000</v>
      </c>
      <c r="H63" s="258"/>
    </row>
    <row r="64" spans="1:8" ht="24">
      <c r="A64" s="255" t="s">
        <v>711</v>
      </c>
      <c r="B64" s="282" t="s">
        <v>712</v>
      </c>
      <c r="C64" s="235"/>
      <c r="D64" s="257"/>
      <c r="E64" s="250"/>
      <c r="F64" s="235"/>
      <c r="G64" s="250"/>
      <c r="H64" s="258"/>
    </row>
    <row r="65" spans="1:8" ht="132">
      <c r="A65" s="260">
        <v>1</v>
      </c>
      <c r="B65" s="262" t="s">
        <v>713</v>
      </c>
      <c r="C65" s="242" t="s">
        <v>649</v>
      </c>
      <c r="D65" s="267" t="s">
        <v>714</v>
      </c>
      <c r="E65" s="245">
        <v>100000</v>
      </c>
      <c r="F65" s="242">
        <v>3</v>
      </c>
      <c r="G65" s="245">
        <f>E65*F65</f>
        <v>300000</v>
      </c>
      <c r="H65" s="243" t="s">
        <v>715</v>
      </c>
    </row>
    <row r="66" spans="1:8" ht="48">
      <c r="A66" s="260">
        <v>2</v>
      </c>
      <c r="B66" s="264" t="s">
        <v>654</v>
      </c>
      <c r="C66" s="265" t="s">
        <v>655</v>
      </c>
      <c r="D66" s="243" t="s">
        <v>656</v>
      </c>
      <c r="E66" s="245">
        <v>15000</v>
      </c>
      <c r="F66" s="242">
        <v>3</v>
      </c>
      <c r="G66" s="245">
        <f t="shared" ref="G66:G68" si="9">E66*F66</f>
        <v>45000</v>
      </c>
      <c r="H66" s="243" t="s">
        <v>716</v>
      </c>
    </row>
    <row r="67" spans="1:8" ht="24.75">
      <c r="A67" s="242">
        <v>3</v>
      </c>
      <c r="B67" s="246" t="s">
        <v>717</v>
      </c>
      <c r="C67" s="242" t="s">
        <v>626</v>
      </c>
      <c r="D67" s="283" t="s">
        <v>718</v>
      </c>
      <c r="E67" s="245">
        <v>1920</v>
      </c>
      <c r="F67" s="242">
        <v>4</v>
      </c>
      <c r="G67" s="245">
        <f t="shared" si="9"/>
        <v>7680</v>
      </c>
      <c r="H67" s="284"/>
    </row>
    <row r="68" spans="1:8" ht="36.75">
      <c r="A68" s="260">
        <v>4</v>
      </c>
      <c r="B68" s="262" t="s">
        <v>719</v>
      </c>
      <c r="C68" s="242" t="s">
        <v>655</v>
      </c>
      <c r="D68" s="247" t="s">
        <v>663</v>
      </c>
      <c r="E68" s="245">
        <v>13000</v>
      </c>
      <c r="F68" s="242">
        <v>3</v>
      </c>
      <c r="G68" s="245">
        <f t="shared" si="9"/>
        <v>39000</v>
      </c>
      <c r="H68" s="247" t="s">
        <v>664</v>
      </c>
    </row>
    <row r="69" spans="1:8" ht="12.75">
      <c r="A69" s="270"/>
      <c r="B69" s="249" t="s">
        <v>633</v>
      </c>
      <c r="C69" s="235"/>
      <c r="D69" s="257"/>
      <c r="E69" s="250"/>
      <c r="F69" s="235"/>
      <c r="G69" s="250">
        <f>SUM(G65:G68)</f>
        <v>391680</v>
      </c>
      <c r="H69" s="258"/>
    </row>
    <row r="70" spans="1:8" ht="24">
      <c r="A70" s="255" t="s">
        <v>720</v>
      </c>
      <c r="B70" s="253" t="s">
        <v>721</v>
      </c>
      <c r="C70" s="235"/>
      <c r="D70" s="257"/>
      <c r="E70" s="250"/>
      <c r="F70" s="235"/>
      <c r="G70" s="250"/>
      <c r="H70" s="258"/>
    </row>
    <row r="71" spans="1:8" ht="24">
      <c r="A71" s="255" t="s">
        <v>636</v>
      </c>
      <c r="B71" s="285" t="s">
        <v>722</v>
      </c>
      <c r="C71" s="235"/>
      <c r="D71" s="257"/>
      <c r="E71" s="250"/>
      <c r="F71" s="235"/>
      <c r="G71" s="250"/>
      <c r="H71" s="258"/>
    </row>
    <row r="72" spans="1:8" ht="24">
      <c r="A72" s="274" t="s">
        <v>638</v>
      </c>
      <c r="B72" s="285" t="s">
        <v>723</v>
      </c>
      <c r="C72" s="235"/>
      <c r="D72" s="244"/>
      <c r="E72" s="250"/>
      <c r="F72" s="235"/>
      <c r="G72" s="250"/>
      <c r="H72" s="258"/>
    </row>
    <row r="73" spans="1:8" ht="24">
      <c r="A73" s="277">
        <v>1</v>
      </c>
      <c r="B73" s="286" t="s">
        <v>724</v>
      </c>
      <c r="C73" s="242" t="s">
        <v>649</v>
      </c>
      <c r="D73" s="287"/>
      <c r="E73" s="245">
        <v>2500</v>
      </c>
      <c r="F73" s="242">
        <v>1</v>
      </c>
      <c r="G73" s="245">
        <f>E73*F73</f>
        <v>2500</v>
      </c>
      <c r="H73" s="243"/>
    </row>
    <row r="74" spans="1:8" ht="24">
      <c r="A74" s="277">
        <v>2</v>
      </c>
      <c r="B74" s="268" t="s">
        <v>725</v>
      </c>
      <c r="C74" s="242" t="s">
        <v>641</v>
      </c>
      <c r="D74" s="287"/>
      <c r="E74" s="245">
        <v>1500</v>
      </c>
      <c r="F74" s="242">
        <v>1</v>
      </c>
      <c r="G74" s="245">
        <f t="shared" ref="G74:G76" si="10">E74*F74</f>
        <v>1500</v>
      </c>
      <c r="H74" s="243"/>
    </row>
    <row r="75" spans="1:8" ht="12.75">
      <c r="A75" s="277">
        <v>3</v>
      </c>
      <c r="B75" s="259" t="s">
        <v>726</v>
      </c>
      <c r="C75" s="242" t="s">
        <v>649</v>
      </c>
      <c r="D75" s="267" t="s">
        <v>727</v>
      </c>
      <c r="E75" s="245">
        <v>2000</v>
      </c>
      <c r="F75" s="242">
        <v>1</v>
      </c>
      <c r="G75" s="245">
        <f t="shared" si="10"/>
        <v>2000</v>
      </c>
      <c r="H75" s="243"/>
    </row>
    <row r="76" spans="1:8" ht="24">
      <c r="A76" s="277">
        <v>4</v>
      </c>
      <c r="B76" s="268" t="s">
        <v>728</v>
      </c>
      <c r="C76" s="242" t="s">
        <v>729</v>
      </c>
      <c r="D76" s="243" t="s">
        <v>730</v>
      </c>
      <c r="E76" s="245">
        <v>5000</v>
      </c>
      <c r="F76" s="242">
        <v>1</v>
      </c>
      <c r="G76" s="245">
        <f t="shared" si="10"/>
        <v>5000</v>
      </c>
      <c r="H76" s="243"/>
    </row>
    <row r="77" spans="1:8" ht="12.75">
      <c r="A77" s="288"/>
      <c r="B77" s="249" t="s">
        <v>633</v>
      </c>
      <c r="C77" s="235"/>
      <c r="D77" s="289"/>
      <c r="E77" s="250"/>
      <c r="F77" s="235"/>
      <c r="G77" s="250">
        <f>SUM(G73:G76)</f>
        <v>11000</v>
      </c>
      <c r="H77" s="236"/>
    </row>
    <row r="78" spans="1:8" ht="24">
      <c r="A78" s="288" t="s">
        <v>669</v>
      </c>
      <c r="B78" s="285" t="s">
        <v>722</v>
      </c>
      <c r="C78" s="235"/>
      <c r="D78" s="289"/>
      <c r="E78" s="250"/>
      <c r="F78" s="235"/>
      <c r="G78" s="250"/>
      <c r="H78" s="236"/>
    </row>
    <row r="79" spans="1:8" ht="120">
      <c r="A79" s="277">
        <v>1</v>
      </c>
      <c r="B79" s="262" t="s">
        <v>731</v>
      </c>
      <c r="C79" s="242" t="s">
        <v>649</v>
      </c>
      <c r="D79" s="287" t="s">
        <v>732</v>
      </c>
      <c r="E79" s="245">
        <v>1600</v>
      </c>
      <c r="F79" s="242">
        <v>14</v>
      </c>
      <c r="G79" s="245">
        <f>E79*F79</f>
        <v>22400</v>
      </c>
      <c r="H79" s="268" t="s">
        <v>733</v>
      </c>
    </row>
    <row r="80" spans="1:8" ht="120">
      <c r="A80" s="277">
        <v>2</v>
      </c>
      <c r="B80" s="262" t="s">
        <v>734</v>
      </c>
      <c r="C80" s="242" t="s">
        <v>641</v>
      </c>
      <c r="D80" s="254"/>
      <c r="E80" s="245">
        <v>700</v>
      </c>
      <c r="F80" s="242">
        <v>13</v>
      </c>
      <c r="G80" s="245">
        <f t="shared" ref="G80:G83" si="11">E80*F80</f>
        <v>9100</v>
      </c>
      <c r="H80" s="268" t="s">
        <v>733</v>
      </c>
    </row>
    <row r="81" spans="1:8" ht="24">
      <c r="A81" s="277">
        <v>3</v>
      </c>
      <c r="B81" s="262" t="s">
        <v>735</v>
      </c>
      <c r="C81" s="242" t="s">
        <v>649</v>
      </c>
      <c r="D81" s="243" t="s">
        <v>730</v>
      </c>
      <c r="E81" s="245">
        <v>5000</v>
      </c>
      <c r="F81" s="242">
        <v>9</v>
      </c>
      <c r="G81" s="245">
        <f t="shared" si="11"/>
        <v>45000</v>
      </c>
      <c r="H81" s="243"/>
    </row>
    <row r="82" spans="1:8" ht="84">
      <c r="A82" s="277">
        <v>4</v>
      </c>
      <c r="B82" s="262" t="s">
        <v>736</v>
      </c>
      <c r="C82" s="242" t="s">
        <v>649</v>
      </c>
      <c r="D82" s="254" t="s">
        <v>737</v>
      </c>
      <c r="E82" s="245">
        <v>5000</v>
      </c>
      <c r="F82" s="242">
        <v>6</v>
      </c>
      <c r="G82" s="245">
        <f t="shared" si="11"/>
        <v>30000</v>
      </c>
      <c r="H82" s="268" t="s">
        <v>738</v>
      </c>
    </row>
    <row r="83" spans="1:8" ht="120">
      <c r="A83" s="277">
        <v>8</v>
      </c>
      <c r="B83" s="259" t="s">
        <v>739</v>
      </c>
      <c r="C83" s="269" t="s">
        <v>710</v>
      </c>
      <c r="D83" s="254" t="s">
        <v>740</v>
      </c>
      <c r="E83" s="245">
        <v>6000</v>
      </c>
      <c r="F83" s="242">
        <v>10</v>
      </c>
      <c r="G83" s="245">
        <f t="shared" si="11"/>
        <v>60000</v>
      </c>
      <c r="H83" s="268" t="s">
        <v>733</v>
      </c>
    </row>
    <row r="84" spans="1:8" ht="12.75">
      <c r="A84" s="288"/>
      <c r="B84" s="249" t="s">
        <v>633</v>
      </c>
      <c r="C84" s="290"/>
      <c r="D84" s="291"/>
      <c r="E84" s="292"/>
      <c r="F84" s="290"/>
      <c r="G84" s="292">
        <f>SUM(G79:G83)</f>
        <v>166500</v>
      </c>
      <c r="H84" s="253"/>
    </row>
    <row r="85" spans="1:8" ht="12.75">
      <c r="A85" s="288" t="s">
        <v>674</v>
      </c>
      <c r="B85" s="253" t="s">
        <v>741</v>
      </c>
      <c r="C85" s="290"/>
      <c r="D85" s="291"/>
      <c r="E85" s="292"/>
      <c r="F85" s="290"/>
      <c r="G85" s="292"/>
      <c r="H85" s="253"/>
    </row>
    <row r="86" spans="1:8" ht="24">
      <c r="A86" s="277">
        <v>1</v>
      </c>
      <c r="B86" s="293" t="s">
        <v>742</v>
      </c>
      <c r="C86" s="279" t="s">
        <v>655</v>
      </c>
      <c r="D86" s="281" t="s">
        <v>743</v>
      </c>
      <c r="E86" s="245">
        <v>5000</v>
      </c>
      <c r="F86" s="242">
        <v>1</v>
      </c>
      <c r="G86" s="245">
        <f>E86*F86</f>
        <v>5000</v>
      </c>
      <c r="H86" s="294"/>
    </row>
    <row r="87" spans="1:8" ht="24">
      <c r="A87" s="277">
        <v>2</v>
      </c>
      <c r="B87" s="295" t="s">
        <v>744</v>
      </c>
      <c r="C87" s="279" t="s">
        <v>655</v>
      </c>
      <c r="D87" s="281" t="s">
        <v>743</v>
      </c>
      <c r="E87" s="280">
        <v>1500</v>
      </c>
      <c r="F87" s="279">
        <v>1</v>
      </c>
      <c r="G87" s="245">
        <f t="shared" ref="G87:G89" si="12">E87*F87</f>
        <v>1500</v>
      </c>
      <c r="H87" s="294"/>
    </row>
    <row r="88" spans="1:8" ht="12.75">
      <c r="A88" s="277">
        <v>3</v>
      </c>
      <c r="B88" s="286" t="s">
        <v>745</v>
      </c>
      <c r="C88" s="279" t="s">
        <v>655</v>
      </c>
      <c r="D88" s="281" t="s">
        <v>743</v>
      </c>
      <c r="E88" s="280">
        <v>3000</v>
      </c>
      <c r="F88" s="279">
        <v>1</v>
      </c>
      <c r="G88" s="245">
        <f t="shared" si="12"/>
        <v>3000</v>
      </c>
      <c r="H88" s="294"/>
    </row>
    <row r="89" spans="1:8" ht="12.75">
      <c r="A89" s="277">
        <v>4</v>
      </c>
      <c r="B89" s="262" t="s">
        <v>746</v>
      </c>
      <c r="C89" s="242" t="s">
        <v>641</v>
      </c>
      <c r="D89" s="254"/>
      <c r="E89" s="245">
        <v>2000</v>
      </c>
      <c r="F89" s="242">
        <v>1</v>
      </c>
      <c r="G89" s="245">
        <f t="shared" si="12"/>
        <v>2000</v>
      </c>
      <c r="H89" s="294"/>
    </row>
    <row r="90" spans="1:8" ht="12.75">
      <c r="A90" s="288"/>
      <c r="B90" s="249" t="s">
        <v>633</v>
      </c>
      <c r="C90" s="235"/>
      <c r="D90" s="291"/>
      <c r="E90" s="250"/>
      <c r="F90" s="290"/>
      <c r="G90" s="292">
        <f>SUM(G86:G89)</f>
        <v>11500</v>
      </c>
      <c r="H90" s="253"/>
    </row>
    <row r="91" spans="1:8" ht="12.75">
      <c r="A91" s="288" t="s">
        <v>678</v>
      </c>
      <c r="B91" s="256" t="s">
        <v>747</v>
      </c>
      <c r="C91" s="235"/>
      <c r="D91" s="291"/>
      <c r="E91" s="250"/>
      <c r="F91" s="290"/>
      <c r="G91" s="292"/>
      <c r="H91" s="253"/>
    </row>
    <row r="92" spans="1:8" ht="12.75">
      <c r="A92" s="277">
        <v>1</v>
      </c>
      <c r="B92" s="259" t="s">
        <v>748</v>
      </c>
      <c r="C92" s="242" t="s">
        <v>641</v>
      </c>
      <c r="D92" s="283"/>
      <c r="E92" s="245">
        <v>700</v>
      </c>
      <c r="F92" s="279">
        <v>3</v>
      </c>
      <c r="G92" s="280">
        <f>E92*F92</f>
        <v>2100</v>
      </c>
      <c r="H92" s="294"/>
    </row>
    <row r="93" spans="1:8" ht="12.75">
      <c r="A93" s="277">
        <v>2</v>
      </c>
      <c r="B93" s="259" t="s">
        <v>749</v>
      </c>
      <c r="C93" s="242" t="s">
        <v>641</v>
      </c>
      <c r="D93" s="254"/>
      <c r="E93" s="245">
        <v>700</v>
      </c>
      <c r="F93" s="242">
        <v>4</v>
      </c>
      <c r="G93" s="280">
        <f t="shared" ref="G93:G96" si="13">E93*F93</f>
        <v>2800</v>
      </c>
      <c r="H93" s="294"/>
    </row>
    <row r="94" spans="1:8" ht="12.75">
      <c r="A94" s="277">
        <v>3</v>
      </c>
      <c r="B94" s="262" t="s">
        <v>750</v>
      </c>
      <c r="C94" s="269" t="s">
        <v>710</v>
      </c>
      <c r="D94" s="254"/>
      <c r="E94" s="245">
        <v>2000</v>
      </c>
      <c r="F94" s="242">
        <v>1</v>
      </c>
      <c r="G94" s="280">
        <f t="shared" si="13"/>
        <v>2000</v>
      </c>
      <c r="H94" s="294"/>
    </row>
    <row r="95" spans="1:8" ht="12.75">
      <c r="A95" s="277">
        <v>4</v>
      </c>
      <c r="B95" s="262" t="s">
        <v>751</v>
      </c>
      <c r="C95" s="269" t="s">
        <v>710</v>
      </c>
      <c r="D95" s="254"/>
      <c r="E95" s="245">
        <v>1000</v>
      </c>
      <c r="F95" s="242">
        <v>1</v>
      </c>
      <c r="G95" s="280">
        <f t="shared" si="13"/>
        <v>1000</v>
      </c>
      <c r="H95" s="294"/>
    </row>
    <row r="96" spans="1:8" ht="24">
      <c r="A96" s="277">
        <v>5</v>
      </c>
      <c r="B96" s="262" t="s">
        <v>752</v>
      </c>
      <c r="C96" s="269" t="s">
        <v>666</v>
      </c>
      <c r="D96" s="281" t="s">
        <v>753</v>
      </c>
      <c r="E96" s="245">
        <v>1000</v>
      </c>
      <c r="F96" s="242">
        <v>1</v>
      </c>
      <c r="G96" s="280">
        <f t="shared" si="13"/>
        <v>1000</v>
      </c>
      <c r="H96" s="294"/>
    </row>
    <row r="97" spans="1:8" ht="12.75">
      <c r="A97" s="288"/>
      <c r="B97" s="249" t="s">
        <v>633</v>
      </c>
      <c r="C97" s="235"/>
      <c r="D97" s="257"/>
      <c r="E97" s="250"/>
      <c r="F97" s="235"/>
      <c r="G97" s="250">
        <f>SUM(G92:G96)</f>
        <v>8900</v>
      </c>
      <c r="H97" s="253"/>
    </row>
    <row r="98" spans="1:8" ht="36">
      <c r="A98" s="288" t="s">
        <v>683</v>
      </c>
      <c r="B98" s="256" t="s">
        <v>754</v>
      </c>
      <c r="C98" s="235"/>
      <c r="D98" s="257"/>
      <c r="E98" s="250"/>
      <c r="F98" s="235"/>
      <c r="G98" s="250"/>
      <c r="H98" s="253"/>
    </row>
    <row r="99" spans="1:8" ht="24">
      <c r="A99" s="277">
        <v>4</v>
      </c>
      <c r="B99" s="286" t="s">
        <v>755</v>
      </c>
      <c r="C99" s="242" t="s">
        <v>655</v>
      </c>
      <c r="D99" s="254" t="s">
        <v>756</v>
      </c>
      <c r="E99" s="245">
        <v>20000</v>
      </c>
      <c r="F99" s="242">
        <v>1</v>
      </c>
      <c r="G99" s="245">
        <f t="shared" ref="G99:G100" si="14">E99*F99</f>
        <v>20000</v>
      </c>
      <c r="H99" s="243"/>
    </row>
    <row r="100" spans="1:8" ht="24">
      <c r="A100" s="277">
        <v>5</v>
      </c>
      <c r="B100" s="268" t="s">
        <v>757</v>
      </c>
      <c r="C100" s="242" t="s">
        <v>655</v>
      </c>
      <c r="D100" s="296"/>
      <c r="E100" s="245">
        <v>25000</v>
      </c>
      <c r="F100" s="242">
        <v>1</v>
      </c>
      <c r="G100" s="245">
        <f t="shared" si="14"/>
        <v>25000</v>
      </c>
      <c r="H100" s="243"/>
    </row>
    <row r="101" spans="1:8" ht="12.75">
      <c r="A101" s="288"/>
      <c r="B101" s="249" t="s">
        <v>633</v>
      </c>
      <c r="C101" s="235"/>
      <c r="D101" s="257"/>
      <c r="E101" s="250"/>
      <c r="F101" s="235"/>
      <c r="G101" s="250">
        <f>SUM(G99:G100)</f>
        <v>45000</v>
      </c>
      <c r="H101" s="258"/>
    </row>
    <row r="102" spans="1:8" ht="24">
      <c r="A102" s="297" t="s">
        <v>698</v>
      </c>
      <c r="B102" s="256" t="s">
        <v>758</v>
      </c>
      <c r="C102" s="235"/>
      <c r="D102" s="257"/>
      <c r="E102" s="250"/>
      <c r="F102" s="235"/>
      <c r="G102" s="250"/>
      <c r="H102" s="258"/>
    </row>
    <row r="103" spans="1:8" ht="12.75">
      <c r="A103" s="277">
        <v>1</v>
      </c>
      <c r="B103" s="259" t="s">
        <v>759</v>
      </c>
      <c r="C103" s="242" t="s">
        <v>641</v>
      </c>
      <c r="D103" s="254"/>
      <c r="E103" s="245">
        <v>6000</v>
      </c>
      <c r="F103" s="242">
        <v>1</v>
      </c>
      <c r="G103" s="245">
        <f>E103*F103</f>
        <v>6000</v>
      </c>
      <c r="H103" s="251"/>
    </row>
    <row r="104" spans="1:8" ht="12.75">
      <c r="A104" s="277">
        <v>2</v>
      </c>
      <c r="B104" s="259" t="s">
        <v>760</v>
      </c>
      <c r="C104" s="242" t="s">
        <v>641</v>
      </c>
      <c r="D104" s="254"/>
      <c r="E104" s="245">
        <v>380</v>
      </c>
      <c r="F104" s="242">
        <v>20</v>
      </c>
      <c r="G104" s="245">
        <f t="shared" ref="G104:G106" si="15">E104*F104</f>
        <v>7600</v>
      </c>
      <c r="H104" s="251"/>
    </row>
    <row r="105" spans="1:8" ht="12.75">
      <c r="A105" s="277">
        <v>3</v>
      </c>
      <c r="B105" s="264" t="s">
        <v>761</v>
      </c>
      <c r="C105" s="265" t="s">
        <v>655</v>
      </c>
      <c r="D105" s="243" t="s">
        <v>762</v>
      </c>
      <c r="E105" s="245">
        <v>22000</v>
      </c>
      <c r="F105" s="242">
        <v>1</v>
      </c>
      <c r="G105" s="245">
        <f t="shared" si="15"/>
        <v>22000</v>
      </c>
      <c r="H105" s="298"/>
    </row>
    <row r="106" spans="1:8" ht="36.75">
      <c r="A106" s="277">
        <v>4</v>
      </c>
      <c r="B106" s="262" t="s">
        <v>763</v>
      </c>
      <c r="C106" s="269" t="s">
        <v>710</v>
      </c>
      <c r="D106" s="254" t="s">
        <v>764</v>
      </c>
      <c r="E106" s="245">
        <v>12000</v>
      </c>
      <c r="F106" s="242">
        <v>1</v>
      </c>
      <c r="G106" s="245">
        <f t="shared" si="15"/>
        <v>12000</v>
      </c>
      <c r="H106" s="247" t="s">
        <v>664</v>
      </c>
    </row>
    <row r="107" spans="1:8" ht="12.75">
      <c r="A107" s="299"/>
      <c r="B107" s="249" t="s">
        <v>633</v>
      </c>
      <c r="C107" s="290"/>
      <c r="D107" s="291"/>
      <c r="E107" s="250"/>
      <c r="F107" s="235"/>
      <c r="G107" s="250">
        <f>SUM(G103:G106)</f>
        <v>47600</v>
      </c>
      <c r="H107" s="249"/>
    </row>
    <row r="108" spans="1:8" ht="24">
      <c r="A108" s="300" t="s">
        <v>711</v>
      </c>
      <c r="B108" s="253" t="s">
        <v>765</v>
      </c>
      <c r="C108" s="301"/>
      <c r="D108" s="291"/>
      <c r="E108" s="250"/>
      <c r="F108" s="235"/>
      <c r="G108" s="250"/>
      <c r="H108" s="249"/>
    </row>
    <row r="109" spans="1:8" ht="12.75">
      <c r="A109" s="242">
        <v>1</v>
      </c>
      <c r="B109" s="262" t="s">
        <v>766</v>
      </c>
      <c r="C109" s="302" t="s">
        <v>666</v>
      </c>
      <c r="D109" s="281" t="s">
        <v>767</v>
      </c>
      <c r="E109" s="245">
        <v>1800</v>
      </c>
      <c r="F109" s="242">
        <v>2</v>
      </c>
      <c r="G109" s="245">
        <f>E109*F109</f>
        <v>3600</v>
      </c>
      <c r="H109" s="303"/>
    </row>
    <row r="110" spans="1:8" ht="12.75">
      <c r="A110" s="242">
        <v>3</v>
      </c>
      <c r="B110" s="259" t="s">
        <v>768</v>
      </c>
      <c r="C110" s="302" t="s">
        <v>769</v>
      </c>
      <c r="D110" s="283"/>
      <c r="E110" s="245">
        <v>1000</v>
      </c>
      <c r="F110" s="242">
        <v>2</v>
      </c>
      <c r="G110" s="245">
        <f t="shared" ref="G110:G112" si="16">E110*F110</f>
        <v>2000</v>
      </c>
      <c r="H110" s="303"/>
    </row>
    <row r="111" spans="1:8" ht="24">
      <c r="A111" s="242">
        <v>4</v>
      </c>
      <c r="B111" s="262" t="s">
        <v>770</v>
      </c>
      <c r="C111" s="242" t="s">
        <v>626</v>
      </c>
      <c r="D111" s="247"/>
      <c r="E111" s="245">
        <v>10000</v>
      </c>
      <c r="F111" s="242">
        <v>1</v>
      </c>
      <c r="G111" s="245">
        <f t="shared" si="16"/>
        <v>10000</v>
      </c>
      <c r="H111" s="243"/>
    </row>
    <row r="112" spans="1:8" ht="36.75">
      <c r="A112" s="242">
        <v>5</v>
      </c>
      <c r="B112" s="259" t="s">
        <v>763</v>
      </c>
      <c r="C112" s="302" t="s">
        <v>710</v>
      </c>
      <c r="D112" s="254" t="s">
        <v>764</v>
      </c>
      <c r="E112" s="245">
        <v>12000</v>
      </c>
      <c r="F112" s="242">
        <v>1</v>
      </c>
      <c r="G112" s="245">
        <f t="shared" si="16"/>
        <v>12000</v>
      </c>
      <c r="H112" s="247" t="s">
        <v>664</v>
      </c>
    </row>
    <row r="113" spans="1:8" ht="12.75">
      <c r="A113" s="299"/>
      <c r="B113" s="249" t="s">
        <v>633</v>
      </c>
      <c r="C113" s="301"/>
      <c r="D113" s="291"/>
      <c r="E113" s="250"/>
      <c r="F113" s="235"/>
      <c r="G113" s="250">
        <f>SUM(G109:G112)</f>
        <v>27600</v>
      </c>
      <c r="H113" s="249"/>
    </row>
    <row r="114" spans="1:8" ht="36">
      <c r="A114" s="300" t="s">
        <v>771</v>
      </c>
      <c r="B114" s="304" t="s">
        <v>772</v>
      </c>
      <c r="C114" s="301"/>
      <c r="D114" s="291"/>
      <c r="E114" s="250"/>
      <c r="F114" s="235"/>
      <c r="G114" s="250"/>
      <c r="H114" s="249"/>
    </row>
    <row r="115" spans="1:8" ht="48">
      <c r="A115" s="305">
        <v>1</v>
      </c>
      <c r="B115" s="246" t="s">
        <v>773</v>
      </c>
      <c r="C115" s="302" t="s">
        <v>681</v>
      </c>
      <c r="D115" s="283" t="s">
        <v>774</v>
      </c>
      <c r="E115" s="245">
        <v>7500</v>
      </c>
      <c r="F115" s="242">
        <v>1</v>
      </c>
      <c r="G115" s="245">
        <f>E115*F115</f>
        <v>7500</v>
      </c>
      <c r="H115" s="306" t="s">
        <v>775</v>
      </c>
    </row>
    <row r="116" spans="1:8" ht="12.75">
      <c r="A116" s="299"/>
      <c r="B116" s="249" t="s">
        <v>633</v>
      </c>
      <c r="C116" s="301"/>
      <c r="D116" s="291"/>
      <c r="E116" s="250"/>
      <c r="F116" s="235"/>
      <c r="G116" s="250">
        <f>SUM(G115:G115)</f>
        <v>7500</v>
      </c>
      <c r="H116" s="249"/>
    </row>
    <row r="117" spans="1:8" ht="12.75">
      <c r="A117" s="274" t="s">
        <v>776</v>
      </c>
      <c r="B117" s="304" t="s">
        <v>777</v>
      </c>
      <c r="C117" s="301"/>
      <c r="D117" s="291"/>
      <c r="E117" s="250"/>
      <c r="F117" s="235"/>
      <c r="G117" s="250"/>
      <c r="H117" s="249"/>
    </row>
    <row r="118" spans="1:8" ht="24">
      <c r="A118" s="242">
        <v>1</v>
      </c>
      <c r="B118" s="262" t="s">
        <v>778</v>
      </c>
      <c r="C118" s="269" t="s">
        <v>769</v>
      </c>
      <c r="D118" s="267" t="s">
        <v>779</v>
      </c>
      <c r="E118" s="245">
        <v>1500</v>
      </c>
      <c r="F118" s="242">
        <v>2</v>
      </c>
      <c r="G118" s="245">
        <f>E118*F118</f>
        <v>3000</v>
      </c>
      <c r="H118" s="243" t="s">
        <v>780</v>
      </c>
    </row>
    <row r="119" spans="1:8" ht="24">
      <c r="A119" s="242">
        <v>2</v>
      </c>
      <c r="B119" s="262" t="s">
        <v>781</v>
      </c>
      <c r="C119" s="269" t="s">
        <v>769</v>
      </c>
      <c r="D119" s="267" t="s">
        <v>779</v>
      </c>
      <c r="E119" s="245">
        <v>1000</v>
      </c>
      <c r="F119" s="242">
        <v>2</v>
      </c>
      <c r="G119" s="245">
        <f>E119*F119</f>
        <v>2000</v>
      </c>
      <c r="H119" s="243" t="s">
        <v>780</v>
      </c>
    </row>
    <row r="120" spans="1:8" ht="12.75">
      <c r="A120" s="299"/>
      <c r="B120" s="249" t="s">
        <v>633</v>
      </c>
      <c r="C120" s="301"/>
      <c r="D120" s="291"/>
      <c r="E120" s="250"/>
      <c r="F120" s="235"/>
      <c r="G120" s="250">
        <f>SUM(G118:G119)</f>
        <v>5000</v>
      </c>
      <c r="H120" s="249"/>
    </row>
    <row r="121" spans="1:8" ht="24">
      <c r="A121" s="299" t="s">
        <v>782</v>
      </c>
      <c r="B121" s="304" t="s">
        <v>783</v>
      </c>
      <c r="C121" s="301"/>
      <c r="D121" s="291"/>
      <c r="E121" s="250"/>
      <c r="F121" s="235"/>
      <c r="G121" s="250"/>
      <c r="H121" s="249"/>
    </row>
    <row r="122" spans="1:8" ht="12.75">
      <c r="A122" s="305">
        <v>1</v>
      </c>
      <c r="B122" s="262" t="s">
        <v>648</v>
      </c>
      <c r="C122" s="265" t="s">
        <v>649</v>
      </c>
      <c r="D122" s="247" t="s">
        <v>650</v>
      </c>
      <c r="E122" s="245">
        <v>650</v>
      </c>
      <c r="F122" s="242">
        <v>1</v>
      </c>
      <c r="G122" s="245">
        <f>E122*F122</f>
        <v>650</v>
      </c>
      <c r="H122" s="294" t="s">
        <v>784</v>
      </c>
    </row>
    <row r="123" spans="1:8" ht="24">
      <c r="A123" s="305">
        <v>2</v>
      </c>
      <c r="B123" s="268" t="s">
        <v>785</v>
      </c>
      <c r="C123" s="242" t="s">
        <v>649</v>
      </c>
      <c r="D123" s="293" t="s">
        <v>786</v>
      </c>
      <c r="E123" s="245">
        <v>20000</v>
      </c>
      <c r="F123" s="242">
        <v>1</v>
      </c>
      <c r="G123" s="245">
        <f>E123*F123</f>
        <v>20000</v>
      </c>
      <c r="H123" s="294"/>
    </row>
    <row r="124" spans="1:8" ht="24">
      <c r="A124" s="260">
        <v>3</v>
      </c>
      <c r="B124" s="268" t="s">
        <v>787</v>
      </c>
      <c r="C124" s="242" t="s">
        <v>649</v>
      </c>
      <c r="D124" s="307"/>
      <c r="E124" s="245">
        <v>18000</v>
      </c>
      <c r="F124" s="242">
        <v>1</v>
      </c>
      <c r="G124" s="245">
        <f>E124*F124</f>
        <v>18000</v>
      </c>
      <c r="H124" s="251"/>
    </row>
    <row r="125" spans="1:8" ht="12.75">
      <c r="A125" s="299"/>
      <c r="B125" s="249" t="s">
        <v>633</v>
      </c>
      <c r="C125" s="301"/>
      <c r="D125" s="291"/>
      <c r="E125" s="250"/>
      <c r="F125" s="235"/>
      <c r="G125" s="250">
        <f>SUM(G122:G124)</f>
        <v>38650</v>
      </c>
      <c r="H125" s="249"/>
    </row>
    <row r="126" spans="1:8" ht="24">
      <c r="A126" s="274" t="s">
        <v>788</v>
      </c>
      <c r="B126" s="256" t="s">
        <v>789</v>
      </c>
      <c r="C126" s="271"/>
      <c r="D126" s="244"/>
      <c r="E126" s="250"/>
      <c r="F126" s="235"/>
      <c r="G126" s="250"/>
      <c r="H126" s="258"/>
    </row>
    <row r="127" spans="1:8" ht="24">
      <c r="A127" s="242">
        <v>2</v>
      </c>
      <c r="B127" s="259" t="s">
        <v>790</v>
      </c>
      <c r="C127" s="265" t="s">
        <v>641</v>
      </c>
      <c r="D127" s="267"/>
      <c r="E127" s="245">
        <v>700</v>
      </c>
      <c r="F127" s="242">
        <v>1</v>
      </c>
      <c r="G127" s="245">
        <f t="shared" ref="G127:G132" si="17">E127*F127</f>
        <v>700</v>
      </c>
      <c r="H127" s="251"/>
    </row>
    <row r="128" spans="1:8" ht="12.75">
      <c r="A128" s="242">
        <v>3</v>
      </c>
      <c r="B128" s="262" t="s">
        <v>781</v>
      </c>
      <c r="C128" s="242" t="s">
        <v>641</v>
      </c>
      <c r="D128" s="247"/>
      <c r="E128" s="245">
        <v>1200</v>
      </c>
      <c r="F128" s="242">
        <v>1</v>
      </c>
      <c r="G128" s="245">
        <f t="shared" si="17"/>
        <v>1200</v>
      </c>
      <c r="H128" s="251"/>
    </row>
    <row r="129" spans="1:8" ht="12.75">
      <c r="A129" s="242">
        <v>4</v>
      </c>
      <c r="B129" s="262" t="s">
        <v>791</v>
      </c>
      <c r="C129" s="308" t="s">
        <v>769</v>
      </c>
      <c r="D129" s="247"/>
      <c r="E129" s="245">
        <v>900</v>
      </c>
      <c r="F129" s="242">
        <v>1</v>
      </c>
      <c r="G129" s="245">
        <f t="shared" si="17"/>
        <v>900</v>
      </c>
      <c r="H129" s="251"/>
    </row>
    <row r="130" spans="1:8" ht="12.75">
      <c r="A130" s="242">
        <v>5</v>
      </c>
      <c r="B130" s="262" t="s">
        <v>648</v>
      </c>
      <c r="C130" s="265" t="s">
        <v>649</v>
      </c>
      <c r="D130" s="247" t="s">
        <v>650</v>
      </c>
      <c r="E130" s="245">
        <v>650</v>
      </c>
      <c r="F130" s="242">
        <v>1</v>
      </c>
      <c r="G130" s="245">
        <f t="shared" si="17"/>
        <v>650</v>
      </c>
      <c r="H130" s="251"/>
    </row>
    <row r="131" spans="1:8" ht="12.75">
      <c r="A131" s="242">
        <v>6</v>
      </c>
      <c r="B131" s="262" t="s">
        <v>671</v>
      </c>
      <c r="C131" s="242" t="s">
        <v>792</v>
      </c>
      <c r="D131" s="247" t="s">
        <v>793</v>
      </c>
      <c r="E131" s="245">
        <v>380</v>
      </c>
      <c r="F131" s="242">
        <v>1</v>
      </c>
      <c r="G131" s="245">
        <f t="shared" si="17"/>
        <v>380</v>
      </c>
      <c r="H131" s="251"/>
    </row>
    <row r="132" spans="1:8" ht="24">
      <c r="A132" s="242">
        <v>8</v>
      </c>
      <c r="B132" s="259" t="s">
        <v>794</v>
      </c>
      <c r="C132" s="242" t="s">
        <v>649</v>
      </c>
      <c r="D132" s="247" t="s">
        <v>795</v>
      </c>
      <c r="E132" s="245">
        <v>20000</v>
      </c>
      <c r="F132" s="242">
        <v>1</v>
      </c>
      <c r="G132" s="245">
        <f t="shared" si="17"/>
        <v>20000</v>
      </c>
      <c r="H132" s="251"/>
    </row>
    <row r="133" spans="1:8" ht="12.75">
      <c r="A133" s="235"/>
      <c r="B133" s="249" t="s">
        <v>633</v>
      </c>
      <c r="C133" s="235"/>
      <c r="D133" s="236"/>
      <c r="E133" s="250"/>
      <c r="F133" s="235"/>
      <c r="G133" s="250">
        <f>SUM(G127:G132)</f>
        <v>23830</v>
      </c>
      <c r="H133" s="258"/>
    </row>
    <row r="134" spans="1:8" ht="24">
      <c r="A134" s="299" t="s">
        <v>796</v>
      </c>
      <c r="B134" s="304" t="s">
        <v>797</v>
      </c>
      <c r="C134" s="301"/>
      <c r="D134" s="291"/>
      <c r="E134" s="250"/>
      <c r="F134" s="235"/>
      <c r="G134" s="250"/>
      <c r="H134" s="249"/>
    </row>
    <row r="135" spans="1:8" ht="108.75">
      <c r="A135" s="260">
        <v>1</v>
      </c>
      <c r="B135" s="309" t="s">
        <v>798</v>
      </c>
      <c r="C135" s="310" t="s">
        <v>655</v>
      </c>
      <c r="D135" s="311" t="s">
        <v>799</v>
      </c>
      <c r="E135" s="312">
        <v>40000</v>
      </c>
      <c r="F135" s="310">
        <v>1</v>
      </c>
      <c r="G135" s="312">
        <f>E135*F135</f>
        <v>40000</v>
      </c>
      <c r="H135" s="313" t="s">
        <v>800</v>
      </c>
    </row>
    <row r="136" spans="1:8" ht="12.75">
      <c r="A136" s="299"/>
      <c r="B136" s="249" t="s">
        <v>633</v>
      </c>
      <c r="C136" s="301"/>
      <c r="D136" s="291"/>
      <c r="E136" s="250"/>
      <c r="F136" s="235"/>
      <c r="G136" s="250">
        <f>SUM(G135:G135)</f>
        <v>40000</v>
      </c>
      <c r="H136" s="249"/>
    </row>
    <row r="137" spans="1:8" ht="24">
      <c r="A137" s="299" t="s">
        <v>801</v>
      </c>
      <c r="B137" s="314" t="s">
        <v>802</v>
      </c>
      <c r="C137" s="301"/>
      <c r="D137" s="291"/>
      <c r="E137" s="250"/>
      <c r="F137" s="235"/>
      <c r="G137" s="250"/>
      <c r="H137" s="249"/>
    </row>
    <row r="138" spans="1:8" ht="24">
      <c r="A138" s="260">
        <v>1</v>
      </c>
      <c r="B138" s="262" t="s">
        <v>803</v>
      </c>
      <c r="C138" s="242" t="s">
        <v>649</v>
      </c>
      <c r="D138" s="254"/>
      <c r="E138" s="245">
        <v>60000</v>
      </c>
      <c r="F138" s="242">
        <v>1</v>
      </c>
      <c r="G138" s="245">
        <f>E138*F138</f>
        <v>60000</v>
      </c>
      <c r="H138" s="251"/>
    </row>
    <row r="139" spans="1:8" ht="12.75">
      <c r="A139" s="299"/>
      <c r="B139" s="249" t="s">
        <v>633</v>
      </c>
      <c r="C139" s="301"/>
      <c r="D139" s="291"/>
      <c r="E139" s="250"/>
      <c r="F139" s="235"/>
      <c r="G139" s="250">
        <f>SUM(G138:G138)</f>
        <v>60000</v>
      </c>
      <c r="H139" s="249"/>
    </row>
    <row r="140" spans="1:8" ht="24">
      <c r="A140" s="299" t="s">
        <v>804</v>
      </c>
      <c r="B140" s="304" t="s">
        <v>805</v>
      </c>
      <c r="C140" s="301"/>
      <c r="D140" s="291"/>
      <c r="E140" s="250"/>
      <c r="F140" s="235"/>
      <c r="G140" s="250"/>
      <c r="H140" s="249"/>
    </row>
    <row r="141" spans="1:8" ht="12.75">
      <c r="A141" s="305">
        <v>1</v>
      </c>
      <c r="B141" s="246" t="s">
        <v>806</v>
      </c>
      <c r="C141" s="302" t="s">
        <v>769</v>
      </c>
      <c r="D141" s="267" t="s">
        <v>779</v>
      </c>
      <c r="E141" s="245">
        <v>1500</v>
      </c>
      <c r="F141" s="242">
        <v>4</v>
      </c>
      <c r="G141" s="245">
        <f>E141*F141</f>
        <v>6000</v>
      </c>
      <c r="H141" s="303"/>
    </row>
    <row r="142" spans="1:8" ht="12.75">
      <c r="A142" s="299"/>
      <c r="B142" s="249" t="s">
        <v>633</v>
      </c>
      <c r="C142" s="301"/>
      <c r="D142" s="291"/>
      <c r="E142" s="250"/>
      <c r="F142" s="235"/>
      <c r="G142" s="250">
        <f>SUM(G141:G141)</f>
        <v>6000</v>
      </c>
      <c r="H142" s="249"/>
    </row>
    <row r="143" spans="1:8" ht="24">
      <c r="A143" s="299" t="s">
        <v>807</v>
      </c>
      <c r="B143" s="304" t="s">
        <v>808</v>
      </c>
      <c r="C143" s="301"/>
      <c r="D143" s="291"/>
      <c r="E143" s="250"/>
      <c r="F143" s="235"/>
      <c r="G143" s="250"/>
      <c r="H143" s="249"/>
    </row>
    <row r="144" spans="1:8" ht="12.75">
      <c r="A144" s="305">
        <v>1</v>
      </c>
      <c r="B144" s="246" t="s">
        <v>809</v>
      </c>
      <c r="C144" s="308" t="s">
        <v>769</v>
      </c>
      <c r="D144" s="283"/>
      <c r="E144" s="245">
        <v>900</v>
      </c>
      <c r="F144" s="242">
        <v>2</v>
      </c>
      <c r="G144" s="245">
        <f>E144*F144</f>
        <v>1800</v>
      </c>
      <c r="H144" s="303"/>
    </row>
    <row r="145" spans="1:8" ht="12.75">
      <c r="A145" s="299"/>
      <c r="B145" s="249" t="s">
        <v>633</v>
      </c>
      <c r="C145" s="301"/>
      <c r="D145" s="291"/>
      <c r="E145" s="250"/>
      <c r="F145" s="235"/>
      <c r="G145" s="250">
        <f>SUM(G144:G144)</f>
        <v>1800</v>
      </c>
      <c r="H145" s="249"/>
    </row>
    <row r="146" spans="1:8" ht="24">
      <c r="A146" s="299" t="s">
        <v>810</v>
      </c>
      <c r="B146" s="304" t="s">
        <v>811</v>
      </c>
      <c r="C146" s="301"/>
      <c r="D146" s="291"/>
      <c r="E146" s="250"/>
      <c r="F146" s="235"/>
      <c r="G146" s="250"/>
      <c r="H146" s="249"/>
    </row>
    <row r="147" spans="1:8" ht="12.75">
      <c r="A147" s="305">
        <v>1</v>
      </c>
      <c r="B147" s="246" t="s">
        <v>809</v>
      </c>
      <c r="C147" s="308" t="s">
        <v>769</v>
      </c>
      <c r="D147" s="283"/>
      <c r="E147" s="245">
        <v>900</v>
      </c>
      <c r="F147" s="242">
        <v>1</v>
      </c>
      <c r="G147" s="245">
        <f>E147*F147</f>
        <v>900</v>
      </c>
      <c r="H147" s="303"/>
    </row>
    <row r="148" spans="1:8" ht="12.75">
      <c r="A148" s="260">
        <v>3</v>
      </c>
      <c r="B148" s="259" t="s">
        <v>812</v>
      </c>
      <c r="C148" s="242" t="s">
        <v>649</v>
      </c>
      <c r="D148" s="267" t="s">
        <v>813</v>
      </c>
      <c r="E148" s="245">
        <v>5000</v>
      </c>
      <c r="F148" s="242">
        <v>1</v>
      </c>
      <c r="G148" s="245">
        <f t="shared" ref="G148:G149" si="18">E148*F148</f>
        <v>5000</v>
      </c>
      <c r="H148" s="298"/>
    </row>
    <row r="149" spans="1:8" ht="12.75">
      <c r="A149" s="260">
        <v>4</v>
      </c>
      <c r="B149" s="315" t="s">
        <v>814</v>
      </c>
      <c r="C149" s="316" t="s">
        <v>649</v>
      </c>
      <c r="D149" s="307" t="s">
        <v>815</v>
      </c>
      <c r="E149" s="245">
        <v>14000</v>
      </c>
      <c r="F149" s="242">
        <v>1</v>
      </c>
      <c r="G149" s="245">
        <f t="shared" si="18"/>
        <v>14000</v>
      </c>
      <c r="H149" s="298"/>
    </row>
    <row r="150" spans="1:8" ht="12.75">
      <c r="A150" s="299"/>
      <c r="B150" s="249" t="s">
        <v>633</v>
      </c>
      <c r="C150" s="301"/>
      <c r="D150" s="291"/>
      <c r="E150" s="250"/>
      <c r="F150" s="235"/>
      <c r="G150" s="250">
        <f>SUM(G147:G149)</f>
        <v>19900</v>
      </c>
      <c r="H150" s="249"/>
    </row>
    <row r="151" spans="1:8" ht="12.75">
      <c r="A151" s="300" t="s">
        <v>816</v>
      </c>
      <c r="B151" s="304" t="s">
        <v>817</v>
      </c>
      <c r="C151" s="301"/>
      <c r="D151" s="291"/>
      <c r="E151" s="250"/>
      <c r="F151" s="235"/>
      <c r="G151" s="250"/>
      <c r="H151" s="249"/>
    </row>
    <row r="152" spans="1:8" ht="12.75">
      <c r="A152" s="260">
        <v>1</v>
      </c>
      <c r="B152" s="259" t="s">
        <v>818</v>
      </c>
      <c r="C152" s="242" t="s">
        <v>649</v>
      </c>
      <c r="D152" s="267" t="s">
        <v>819</v>
      </c>
      <c r="E152" s="245">
        <v>240000</v>
      </c>
      <c r="F152" s="242">
        <v>1</v>
      </c>
      <c r="G152" s="245">
        <f>E152*F152</f>
        <v>240000</v>
      </c>
      <c r="H152" s="251"/>
    </row>
    <row r="153" spans="1:8" ht="24">
      <c r="A153" s="260">
        <v>2</v>
      </c>
      <c r="B153" s="262" t="s">
        <v>820</v>
      </c>
      <c r="C153" s="308" t="s">
        <v>821</v>
      </c>
      <c r="D153" s="254"/>
      <c r="E153" s="245">
        <v>5000</v>
      </c>
      <c r="F153" s="242">
        <v>1</v>
      </c>
      <c r="G153" s="245">
        <f t="shared" ref="G153:G158" si="19">E153*F153</f>
        <v>5000</v>
      </c>
      <c r="H153" s="251"/>
    </row>
    <row r="154" spans="1:8" ht="12.75">
      <c r="A154" s="260">
        <v>3</v>
      </c>
      <c r="B154" s="259" t="s">
        <v>822</v>
      </c>
      <c r="C154" s="265" t="s">
        <v>655</v>
      </c>
      <c r="D154" s="287"/>
      <c r="E154" s="245">
        <v>50000</v>
      </c>
      <c r="F154" s="242">
        <v>1</v>
      </c>
      <c r="G154" s="245">
        <f t="shared" si="19"/>
        <v>50000</v>
      </c>
      <c r="H154" s="251"/>
    </row>
    <row r="155" spans="1:8" ht="24">
      <c r="A155" s="260">
        <v>4</v>
      </c>
      <c r="B155" s="317" t="s">
        <v>823</v>
      </c>
      <c r="C155" s="242" t="s">
        <v>649</v>
      </c>
      <c r="D155" s="254"/>
      <c r="E155" s="245">
        <v>20000</v>
      </c>
      <c r="F155" s="242">
        <v>1</v>
      </c>
      <c r="G155" s="245">
        <f t="shared" si="19"/>
        <v>20000</v>
      </c>
      <c r="H155" s="251"/>
    </row>
    <row r="156" spans="1:8" ht="24">
      <c r="A156" s="260">
        <v>5</v>
      </c>
      <c r="B156" s="278" t="s">
        <v>824</v>
      </c>
      <c r="C156" s="265" t="s">
        <v>649</v>
      </c>
      <c r="D156" s="287"/>
      <c r="E156" s="245">
        <v>30000</v>
      </c>
      <c r="F156" s="242">
        <v>1</v>
      </c>
      <c r="G156" s="245">
        <f t="shared" si="19"/>
        <v>30000</v>
      </c>
      <c r="H156" s="251"/>
    </row>
    <row r="157" spans="1:8" ht="12.75">
      <c r="A157" s="260">
        <v>6</v>
      </c>
      <c r="B157" s="318" t="s">
        <v>825</v>
      </c>
      <c r="C157" s="265"/>
      <c r="D157" s="287"/>
      <c r="E157" s="245">
        <v>16000</v>
      </c>
      <c r="F157" s="242">
        <v>1</v>
      </c>
      <c r="G157" s="245">
        <f t="shared" si="19"/>
        <v>16000</v>
      </c>
      <c r="H157" s="306"/>
    </row>
    <row r="158" spans="1:8" ht="24">
      <c r="A158" s="260">
        <v>7</v>
      </c>
      <c r="B158" s="318" t="s">
        <v>826</v>
      </c>
      <c r="C158" s="265"/>
      <c r="D158" s="287"/>
      <c r="E158" s="245">
        <v>5000</v>
      </c>
      <c r="F158" s="242">
        <v>1</v>
      </c>
      <c r="G158" s="245">
        <f t="shared" si="19"/>
        <v>5000</v>
      </c>
      <c r="H158" s="306"/>
    </row>
    <row r="159" spans="1:8" ht="12.75">
      <c r="A159" s="270"/>
      <c r="B159" s="249" t="s">
        <v>633</v>
      </c>
      <c r="C159" s="271"/>
      <c r="D159" s="319"/>
      <c r="E159" s="250"/>
      <c r="F159" s="235"/>
      <c r="G159" s="250">
        <f>SUM(G152:G158)</f>
        <v>366000</v>
      </c>
      <c r="H159" s="258"/>
    </row>
    <row r="160" spans="1:8" ht="36">
      <c r="A160" s="255" t="s">
        <v>827</v>
      </c>
      <c r="B160" s="282" t="s">
        <v>828</v>
      </c>
      <c r="C160" s="235"/>
      <c r="D160" s="319"/>
      <c r="E160" s="250"/>
      <c r="F160" s="235"/>
      <c r="G160" s="250"/>
      <c r="H160" s="258"/>
    </row>
    <row r="161" spans="1:8" ht="36">
      <c r="A161" s="260">
        <v>1</v>
      </c>
      <c r="B161" s="320" t="s">
        <v>829</v>
      </c>
      <c r="C161" s="316" t="s">
        <v>830</v>
      </c>
      <c r="D161" s="321" t="s">
        <v>831</v>
      </c>
      <c r="E161" s="245">
        <v>110000</v>
      </c>
      <c r="F161" s="242">
        <v>1</v>
      </c>
      <c r="G161" s="245">
        <f>E161*F161</f>
        <v>110000</v>
      </c>
      <c r="H161" s="313"/>
    </row>
    <row r="162" spans="1:8" ht="12.75">
      <c r="A162" s="260">
        <v>2</v>
      </c>
      <c r="B162" s="309" t="s">
        <v>832</v>
      </c>
      <c r="C162" s="310" t="s">
        <v>649</v>
      </c>
      <c r="D162" s="322" t="s">
        <v>833</v>
      </c>
      <c r="E162" s="312">
        <v>30000</v>
      </c>
      <c r="F162" s="310">
        <v>1</v>
      </c>
      <c r="G162" s="245">
        <f t="shared" ref="G162:G163" si="20">E162*F162</f>
        <v>30000</v>
      </c>
      <c r="H162" s="251"/>
    </row>
    <row r="163" spans="1:8" ht="12.75">
      <c r="A163" s="260">
        <v>3</v>
      </c>
      <c r="B163" s="259" t="s">
        <v>834</v>
      </c>
      <c r="C163" s="242" t="s">
        <v>649</v>
      </c>
      <c r="D163" s="247" t="s">
        <v>835</v>
      </c>
      <c r="E163" s="245">
        <v>4000</v>
      </c>
      <c r="F163" s="242">
        <v>1</v>
      </c>
      <c r="G163" s="245">
        <f t="shared" si="20"/>
        <v>4000</v>
      </c>
      <c r="H163" s="251"/>
    </row>
    <row r="164" spans="1:8" ht="12.75">
      <c r="A164" s="260">
        <v>5</v>
      </c>
      <c r="B164" s="259" t="s">
        <v>836</v>
      </c>
      <c r="C164" s="242" t="s">
        <v>626</v>
      </c>
      <c r="D164" s="267" t="s">
        <v>837</v>
      </c>
      <c r="E164" s="245">
        <v>109540</v>
      </c>
      <c r="F164" s="242">
        <v>1</v>
      </c>
      <c r="G164" s="245">
        <f>E164*F164</f>
        <v>109540</v>
      </c>
      <c r="H164" s="251"/>
    </row>
    <row r="165" spans="1:8" ht="36">
      <c r="A165" s="260">
        <v>6</v>
      </c>
      <c r="B165" s="320" t="s">
        <v>838</v>
      </c>
      <c r="C165" s="316" t="s">
        <v>839</v>
      </c>
      <c r="D165" s="306" t="s">
        <v>840</v>
      </c>
      <c r="E165" s="245">
        <v>90000</v>
      </c>
      <c r="F165" s="242">
        <v>1</v>
      </c>
      <c r="G165" s="245">
        <f>E165*F165</f>
        <v>90000</v>
      </c>
      <c r="H165" s="251"/>
    </row>
    <row r="166" spans="1:8" ht="12.75">
      <c r="A166" s="260">
        <v>7</v>
      </c>
      <c r="B166" s="320" t="s">
        <v>841</v>
      </c>
      <c r="C166" s="323" t="s">
        <v>842</v>
      </c>
      <c r="D166" s="306"/>
      <c r="E166" s="245">
        <v>150000</v>
      </c>
      <c r="F166" s="310">
        <v>1</v>
      </c>
      <c r="G166" s="245">
        <v>0</v>
      </c>
      <c r="H166" s="251"/>
    </row>
    <row r="167" spans="1:8" ht="12.75">
      <c r="A167" s="235"/>
      <c r="B167" s="258" t="s">
        <v>633</v>
      </c>
      <c r="C167" s="235"/>
      <c r="D167" s="244"/>
      <c r="E167" s="250"/>
      <c r="F167" s="235"/>
      <c r="G167" s="250">
        <f>SUM(G161:G166)</f>
        <v>343540</v>
      </c>
      <c r="H167" s="258"/>
    </row>
    <row r="168" spans="1:8" ht="12.75">
      <c r="A168" s="242"/>
      <c r="B168" s="258" t="s">
        <v>843</v>
      </c>
      <c r="C168" s="242"/>
      <c r="D168" s="247"/>
      <c r="E168" s="245"/>
      <c r="F168" s="242"/>
      <c r="G168" s="250">
        <f>SUM(G167,G159,G150,G145,G142,G139,G136,G133,G125,G120,G116,G113,G107,G101,G97,G90,G84,G77,G69,G63,G56,G49,G46,G43,G39,G23)</f>
        <v>2920000</v>
      </c>
      <c r="H168" s="251"/>
    </row>
    <row r="169" spans="1:8" ht="24.75">
      <c r="A169" s="324"/>
      <c r="B169" s="324"/>
      <c r="C169" s="324"/>
      <c r="D169" s="324"/>
      <c r="E169" s="325"/>
      <c r="F169" s="324"/>
      <c r="G169" s="250">
        <f>G168*0.9</f>
        <v>2628000</v>
      </c>
      <c r="H169" s="326" t="s">
        <v>844</v>
      </c>
    </row>
  </sheetData>
  <mergeCells count="9">
    <mergeCell ref="A1:N1"/>
    <mergeCell ref="A15:H15"/>
    <mergeCell ref="A16:A17"/>
    <mergeCell ref="B16:B17"/>
    <mergeCell ref="C16:C17"/>
    <mergeCell ref="D16:D17"/>
    <mergeCell ref="E16:E17"/>
    <mergeCell ref="F16:G16"/>
    <mergeCell ref="H16:H1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34" t="s">
        <v>134</v>
      </c>
      <c r="B1" s="334"/>
      <c r="C1" s="334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35" t="s">
        <v>137</v>
      </c>
      <c r="B1" s="335"/>
      <c r="C1" s="335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36" t="s">
        <v>143</v>
      </c>
      <c r="B1" s="337"/>
      <c r="C1" s="337"/>
      <c r="D1" s="337"/>
      <c r="E1" s="337"/>
      <c r="F1" s="337"/>
      <c r="G1" s="337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40" t="s">
        <v>494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</row>
    <row r="2" spans="1:30" s="65" customFormat="1" ht="39.950000000000003" customHeight="1">
      <c r="A2" s="338" t="s">
        <v>495</v>
      </c>
      <c r="B2" s="339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346" t="s">
        <v>513</v>
      </c>
      <c r="B3" s="346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43" t="s">
        <v>515</v>
      </c>
      <c r="B4" s="344"/>
      <c r="C4" s="344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45" t="s">
        <v>517</v>
      </c>
      <c r="B5" s="346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43" t="s">
        <v>516</v>
      </c>
      <c r="B6" s="344"/>
      <c r="C6" s="344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42"/>
      <c r="B7" s="342"/>
      <c r="C7" s="342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32" t="s">
        <v>435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32" t="s">
        <v>177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莘庄镇</vt:lpstr>
      <vt:lpstr>信息化项目</vt:lpstr>
      <vt:lpstr>设备项目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2021-05-24T01:16:22Z</cp:lastPrinted>
  <dcterms:created xsi:type="dcterms:W3CDTF">2019-11-08T06:57:41Z</dcterms:created>
  <dcterms:modified xsi:type="dcterms:W3CDTF">2021-05-24T01:16:24Z</dcterms:modified>
</cp:coreProperties>
</file>