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0730" windowHeight="11760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虹桥镇" sheetId="50" r:id="rId15"/>
    <sheet name="教育学院" sheetId="54" state="hidden" r:id="rId16"/>
    <sheet name="扩班设备" sheetId="55" state="hidden" r:id="rId17"/>
    <sheet name="20121年尾款清算" sheetId="56" state="hidden" r:id="rId18"/>
    <sheet name="虹桥维修" sheetId="57" state="hidden" r:id="rId19"/>
  </sheets>
  <externalReferences>
    <externalReference r:id="rId20"/>
    <externalReference r:id="rId21"/>
  </externalReferences>
  <calcPr calcId="145621"/>
</workbook>
</file>

<file path=xl/calcChain.xml><?xml version="1.0" encoding="utf-8"?>
<calcChain xmlns="http://schemas.openxmlformats.org/spreadsheetml/2006/main">
  <c r="L4" i="57" l="1"/>
  <c r="L5" i="57" s="1"/>
  <c r="I4" i="57"/>
  <c r="I5" i="57" s="1"/>
  <c r="K5" i="56"/>
  <c r="K4" i="56"/>
  <c r="K3" i="56"/>
  <c r="K23" i="55"/>
  <c r="K22" i="55"/>
  <c r="K21" i="55"/>
  <c r="K20" i="55"/>
  <c r="K19" i="55"/>
  <c r="K18" i="55"/>
  <c r="K17" i="55"/>
  <c r="K16" i="55"/>
  <c r="K15" i="55"/>
  <c r="K14" i="55"/>
  <c r="K13" i="55"/>
  <c r="K12" i="55"/>
  <c r="K11" i="55"/>
  <c r="K10" i="55"/>
  <c r="K9" i="55"/>
  <c r="K8" i="55"/>
  <c r="K7" i="55"/>
  <c r="K6" i="55"/>
  <c r="K5" i="55"/>
  <c r="K4" i="55"/>
  <c r="K3" i="55"/>
  <c r="G5" i="54"/>
  <c r="G4" i="54"/>
  <c r="G3" i="54"/>
  <c r="L6" i="57" l="1"/>
  <c r="L7" i="57" s="1"/>
  <c r="L8" i="57" s="1"/>
  <c r="I8" i="57"/>
  <c r="I6" i="57"/>
  <c r="K6" i="56"/>
  <c r="K24" i="55"/>
  <c r="C4" i="50" s="1"/>
  <c r="G6" i="54"/>
  <c r="C5" i="50" s="1"/>
  <c r="C6" i="50" l="1"/>
  <c r="C7" i="50" s="1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V80" i="23" s="1"/>
  <c r="V79" i="23" s="1"/>
  <c r="S96" i="23"/>
  <c r="R96" i="23"/>
  <c r="Q96" i="23"/>
  <c r="P96" i="23"/>
  <c r="P80" i="23" s="1"/>
  <c r="P79" i="23" s="1"/>
  <c r="O96" i="23"/>
  <c r="N96" i="23"/>
  <c r="M96" i="23"/>
  <c r="L96" i="23"/>
  <c r="L80" i="23" s="1"/>
  <c r="L79" i="23" s="1"/>
  <c r="K96" i="23"/>
  <c r="J96" i="23"/>
  <c r="I96" i="23"/>
  <c r="H96" i="23"/>
  <c r="H80" i="23" s="1"/>
  <c r="H79" i="23" s="1"/>
  <c r="G96" i="23"/>
  <c r="F96" i="23"/>
  <c r="E96" i="23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O90" i="23"/>
  <c r="O89" i="23" s="1"/>
  <c r="N90" i="23"/>
  <c r="M90" i="23"/>
  <c r="M89" i="23" s="1"/>
  <c r="L90" i="23"/>
  <c r="K90" i="23"/>
  <c r="K89" i="23" s="1"/>
  <c r="J90" i="23"/>
  <c r="I90" i="23"/>
  <c r="I89" i="23" s="1"/>
  <c r="H90" i="23"/>
  <c r="G90" i="23"/>
  <c r="G89" i="23" s="1"/>
  <c r="F90" i="23"/>
  <c r="E90" i="23"/>
  <c r="V89" i="23"/>
  <c r="P89" i="23"/>
  <c r="L89" i="23"/>
  <c r="H89" i="23"/>
  <c r="W88" i="23"/>
  <c r="W87" i="23"/>
  <c r="V86" i="23"/>
  <c r="S86" i="23"/>
  <c r="R86" i="23"/>
  <c r="Q86" i="23"/>
  <c r="P86" i="23"/>
  <c r="P85" i="23" s="1"/>
  <c r="O86" i="23"/>
  <c r="N86" i="23"/>
  <c r="M86" i="23"/>
  <c r="L86" i="23"/>
  <c r="L85" i="23" s="1"/>
  <c r="K86" i="23"/>
  <c r="J86" i="23"/>
  <c r="I86" i="23"/>
  <c r="H86" i="23"/>
  <c r="G86" i="23"/>
  <c r="F86" i="23"/>
  <c r="E86" i="23"/>
  <c r="W86" i="23" s="1"/>
  <c r="V85" i="23"/>
  <c r="H85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R81" i="23" s="1"/>
  <c r="Q82" i="23"/>
  <c r="Q81" i="23" s="1"/>
  <c r="P82" i="23"/>
  <c r="O82" i="23"/>
  <c r="O81" i="23" s="1"/>
  <c r="N82" i="23"/>
  <c r="N81" i="23" s="1"/>
  <c r="M82" i="23"/>
  <c r="M81" i="23" s="1"/>
  <c r="L82" i="23"/>
  <c r="K82" i="23"/>
  <c r="K81" i="23" s="1"/>
  <c r="J82" i="23"/>
  <c r="J81" i="23" s="1"/>
  <c r="I82" i="23"/>
  <c r="I81" i="23" s="1"/>
  <c r="H82" i="23"/>
  <c r="G82" i="23"/>
  <c r="G81" i="23" s="1"/>
  <c r="F82" i="23"/>
  <c r="F81" i="23" s="1"/>
  <c r="E82" i="23"/>
  <c r="V81" i="23"/>
  <c r="P81" i="23"/>
  <c r="L81" i="23"/>
  <c r="H81" i="23"/>
  <c r="S80" i="23"/>
  <c r="S79" i="23" s="1"/>
  <c r="R80" i="23"/>
  <c r="R79" i="23" s="1"/>
  <c r="Q80" i="23"/>
  <c r="Q79" i="23" s="1"/>
  <c r="O80" i="23"/>
  <c r="O79" i="23" s="1"/>
  <c r="N80" i="23"/>
  <c r="N79" i="23" s="1"/>
  <c r="M80" i="23"/>
  <c r="M79" i="23" s="1"/>
  <c r="K80" i="23"/>
  <c r="K79" i="23" s="1"/>
  <c r="J80" i="23"/>
  <c r="J79" i="23" s="1"/>
  <c r="I80" i="23"/>
  <c r="I79" i="23" s="1"/>
  <c r="G80" i="23"/>
  <c r="G79" i="23" s="1"/>
  <c r="F80" i="23"/>
  <c r="F79" i="23" s="1"/>
  <c r="E80" i="23"/>
  <c r="E79" i="23" s="1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Q76" i="23"/>
  <c r="Q75" i="23" s="1"/>
  <c r="P76" i="23"/>
  <c r="O76" i="23"/>
  <c r="O75" i="23" s="1"/>
  <c r="N76" i="23"/>
  <c r="N75" i="23" s="1"/>
  <c r="M76" i="23"/>
  <c r="M75" i="23" s="1"/>
  <c r="L76" i="23"/>
  <c r="K76" i="23"/>
  <c r="K75" i="23" s="1"/>
  <c r="J76" i="23"/>
  <c r="I76" i="23"/>
  <c r="I75" i="23" s="1"/>
  <c r="H76" i="23"/>
  <c r="G76" i="23"/>
  <c r="G75" i="23" s="1"/>
  <c r="F76" i="23"/>
  <c r="F75" i="23" s="1"/>
  <c r="E76" i="23"/>
  <c r="E75" i="23" s="1"/>
  <c r="V75" i="23"/>
  <c r="R75" i="23"/>
  <c r="P75" i="23"/>
  <c r="L75" i="23"/>
  <c r="J75" i="23"/>
  <c r="H75" i="23"/>
  <c r="V74" i="23"/>
  <c r="S74" i="23"/>
  <c r="S73" i="23" s="1"/>
  <c r="R74" i="23"/>
  <c r="Q74" i="23"/>
  <c r="Q73" i="23" s="1"/>
  <c r="P74" i="23"/>
  <c r="O74" i="23"/>
  <c r="O73" i="23" s="1"/>
  <c r="N74" i="23"/>
  <c r="M74" i="23"/>
  <c r="M73" i="23" s="1"/>
  <c r="L74" i="23"/>
  <c r="K74" i="23"/>
  <c r="K73" i="23" s="1"/>
  <c r="J74" i="23"/>
  <c r="I74" i="23"/>
  <c r="I73" i="23" s="1"/>
  <c r="H74" i="23"/>
  <c r="G74" i="23"/>
  <c r="G73" i="23" s="1"/>
  <c r="F74" i="23"/>
  <c r="E74" i="23"/>
  <c r="V73" i="23"/>
  <c r="R73" i="23"/>
  <c r="P73" i="23"/>
  <c r="N73" i="23"/>
  <c r="L73" i="23"/>
  <c r="J73" i="23"/>
  <c r="H73" i="23"/>
  <c r="F73" i="23"/>
  <c r="V72" i="23"/>
  <c r="S72" i="23"/>
  <c r="S71" i="23" s="1"/>
  <c r="R72" i="23"/>
  <c r="Q72" i="23"/>
  <c r="Q71" i="23" s="1"/>
  <c r="P72" i="23"/>
  <c r="O72" i="23"/>
  <c r="O71" i="23" s="1"/>
  <c r="N72" i="23"/>
  <c r="M72" i="23"/>
  <c r="M71" i="23" s="1"/>
  <c r="L72" i="23"/>
  <c r="K72" i="23"/>
  <c r="K71" i="23" s="1"/>
  <c r="J72" i="23"/>
  <c r="I72" i="23"/>
  <c r="I71" i="23" s="1"/>
  <c r="H72" i="23"/>
  <c r="G72" i="23"/>
  <c r="G71" i="23" s="1"/>
  <c r="F72" i="23"/>
  <c r="E72" i="23"/>
  <c r="E71" i="23" s="1"/>
  <c r="V71" i="23"/>
  <c r="R71" i="23"/>
  <c r="P71" i="23"/>
  <c r="N71" i="23"/>
  <c r="L71" i="23"/>
  <c r="J71" i="23"/>
  <c r="H71" i="23"/>
  <c r="F71" i="23"/>
  <c r="W70" i="23"/>
  <c r="W69" i="23"/>
  <c r="I68" i="23"/>
  <c r="H68" i="23"/>
  <c r="G68" i="23"/>
  <c r="W68" i="23" s="1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G54" i="23"/>
  <c r="E54" i="23"/>
  <c r="W54" i="23" s="1"/>
  <c r="V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W45" i="23" s="1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V31" i="23" s="1"/>
  <c r="S40" i="23"/>
  <c r="R40" i="23"/>
  <c r="Q40" i="23"/>
  <c r="P40" i="23"/>
  <c r="P31" i="23" s="1"/>
  <c r="O40" i="23"/>
  <c r="N40" i="23"/>
  <c r="M40" i="23"/>
  <c r="L40" i="23"/>
  <c r="L31" i="23" s="1"/>
  <c r="K40" i="23"/>
  <c r="J40" i="23"/>
  <c r="I40" i="23"/>
  <c r="H40" i="23"/>
  <c r="H31" i="23" s="1"/>
  <c r="G40" i="23"/>
  <c r="F40" i="23"/>
  <c r="E40" i="23"/>
  <c r="W39" i="23"/>
  <c r="W38" i="23"/>
  <c r="W37" i="23"/>
  <c r="W36" i="23"/>
  <c r="W35" i="23"/>
  <c r="W34" i="23"/>
  <c r="W33" i="23"/>
  <c r="V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W32" i="23" s="1"/>
  <c r="S31" i="23"/>
  <c r="R31" i="23"/>
  <c r="Q31" i="23"/>
  <c r="O31" i="23"/>
  <c r="N31" i="23"/>
  <c r="M31" i="23"/>
  <c r="K31" i="23"/>
  <c r="J31" i="23"/>
  <c r="I31" i="23"/>
  <c r="G31" i="23"/>
  <c r="F31" i="23"/>
  <c r="E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W30" i="23" s="1"/>
  <c r="V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W29" i="23" s="1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W28" i="23" s="1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W27" i="23" s="1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W26" i="23" s="1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W25" i="23" s="1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W24" i="23" s="1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W23" i="23" s="1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W22" i="23" s="1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W21" i="23" s="1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20" i="23" s="1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V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V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V10" i="23"/>
  <c r="V8" i="23" s="1"/>
  <c r="V4" i="23" s="1"/>
  <c r="S10" i="23"/>
  <c r="R10" i="23"/>
  <c r="Q10" i="23"/>
  <c r="P10" i="23"/>
  <c r="P8" i="23" s="1"/>
  <c r="P4" i="23" s="1"/>
  <c r="O10" i="23"/>
  <c r="N10" i="23"/>
  <c r="M10" i="23"/>
  <c r="L10" i="23"/>
  <c r="L8" i="23" s="1"/>
  <c r="L4" i="23" s="1"/>
  <c r="K10" i="23"/>
  <c r="J10" i="23"/>
  <c r="I10" i="23"/>
  <c r="H10" i="23"/>
  <c r="H8" i="23" s="1"/>
  <c r="H4" i="23" s="1"/>
  <c r="G10" i="23"/>
  <c r="F10" i="23"/>
  <c r="E10" i="23"/>
  <c r="W9" i="23"/>
  <c r="S8" i="23"/>
  <c r="R8" i="23"/>
  <c r="R4" i="23" s="1"/>
  <c r="Q8" i="23"/>
  <c r="Q4" i="23" s="1"/>
  <c r="O8" i="23"/>
  <c r="N8" i="23"/>
  <c r="N4" i="23" s="1"/>
  <c r="M8" i="23"/>
  <c r="M4" i="23" s="1"/>
  <c r="K8" i="23"/>
  <c r="J8" i="23"/>
  <c r="J4" i="23" s="1"/>
  <c r="I8" i="23"/>
  <c r="I4" i="23" s="1"/>
  <c r="G8" i="23"/>
  <c r="F8" i="23"/>
  <c r="F4" i="23" s="1"/>
  <c r="E8" i="23"/>
  <c r="W7" i="23"/>
  <c r="W6" i="23"/>
  <c r="V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S4" i="23"/>
  <c r="O4" i="23"/>
  <c r="K4" i="23"/>
  <c r="G4" i="23"/>
  <c r="Q109" i="19"/>
  <c r="Q108" i="19"/>
  <c r="Q107" i="19"/>
  <c r="Q106" i="19"/>
  <c r="Q105" i="19"/>
  <c r="Q104" i="19"/>
  <c r="N104" i="19"/>
  <c r="Q103" i="19"/>
  <c r="Q102" i="19"/>
  <c r="P101" i="19"/>
  <c r="O101" i="19"/>
  <c r="N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P72" i="19" s="1"/>
  <c r="P71" i="19" s="1"/>
  <c r="P52" i="19" s="1"/>
  <c r="O96" i="19"/>
  <c r="N96" i="19"/>
  <c r="M96" i="19"/>
  <c r="L96" i="19"/>
  <c r="L72" i="19" s="1"/>
  <c r="L71" i="19" s="1"/>
  <c r="L52" i="19" s="1"/>
  <c r="K96" i="19"/>
  <c r="J96" i="19"/>
  <c r="I96" i="19"/>
  <c r="H96" i="19"/>
  <c r="H72" i="19" s="1"/>
  <c r="H71" i="19" s="1"/>
  <c r="H52" i="19" s="1"/>
  <c r="G96" i="19"/>
  <c r="F96" i="19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P85" i="19" s="1"/>
  <c r="O89" i="19"/>
  <c r="O85" i="19" s="1"/>
  <c r="N89" i="19"/>
  <c r="M89" i="19"/>
  <c r="L89" i="19"/>
  <c r="L85" i="19" s="1"/>
  <c r="K89" i="19"/>
  <c r="K85" i="19" s="1"/>
  <c r="J89" i="19"/>
  <c r="I89" i="19"/>
  <c r="H89" i="19"/>
  <c r="H85" i="19" s="1"/>
  <c r="G89" i="19"/>
  <c r="G85" i="19" s="1"/>
  <c r="F89" i="19"/>
  <c r="E89" i="19"/>
  <c r="Q88" i="19"/>
  <c r="Q87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Q86" i="19" s="1"/>
  <c r="N85" i="19"/>
  <c r="M85" i="19"/>
  <c r="J85" i="19"/>
  <c r="I85" i="19"/>
  <c r="F85" i="19"/>
  <c r="E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O82" i="19"/>
  <c r="O81" i="19" s="1"/>
  <c r="N82" i="19"/>
  <c r="N81" i="19" s="1"/>
  <c r="M82" i="19"/>
  <c r="L82" i="19"/>
  <c r="K82" i="19"/>
  <c r="K81" i="19" s="1"/>
  <c r="J82" i="19"/>
  <c r="J81" i="19" s="1"/>
  <c r="I82" i="19"/>
  <c r="H82" i="19"/>
  <c r="G82" i="19"/>
  <c r="G81" i="19" s="1"/>
  <c r="E82" i="19"/>
  <c r="E81" i="19" s="1"/>
  <c r="P81" i="19"/>
  <c r="M81" i="19"/>
  <c r="L81" i="19"/>
  <c r="I81" i="19"/>
  <c r="H81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Q77" i="19" s="1"/>
  <c r="P76" i="19"/>
  <c r="O76" i="19"/>
  <c r="N76" i="19"/>
  <c r="M76" i="19"/>
  <c r="L76" i="19"/>
  <c r="K76" i="19"/>
  <c r="J76" i="19"/>
  <c r="I76" i="19"/>
  <c r="H76" i="19"/>
  <c r="G76" i="19"/>
  <c r="F76" i="19"/>
  <c r="E76" i="19"/>
  <c r="Q76" i="19" s="1"/>
  <c r="P75" i="19"/>
  <c r="O75" i="19"/>
  <c r="N75" i="19"/>
  <c r="M75" i="19"/>
  <c r="L75" i="19"/>
  <c r="K75" i="19"/>
  <c r="J75" i="19"/>
  <c r="I75" i="19"/>
  <c r="H75" i="19"/>
  <c r="G75" i="19"/>
  <c r="F75" i="19"/>
  <c r="E75" i="19"/>
  <c r="Q75" i="19" s="1"/>
  <c r="P74" i="19"/>
  <c r="O74" i="19"/>
  <c r="N74" i="19"/>
  <c r="M74" i="19"/>
  <c r="L74" i="19"/>
  <c r="K74" i="19"/>
  <c r="J74" i="19"/>
  <c r="I74" i="19"/>
  <c r="H74" i="19"/>
  <c r="G74" i="19"/>
  <c r="F74" i="19"/>
  <c r="E74" i="19"/>
  <c r="Q74" i="19" s="1"/>
  <c r="P73" i="19"/>
  <c r="O73" i="19"/>
  <c r="N73" i="19"/>
  <c r="M73" i="19"/>
  <c r="L73" i="19"/>
  <c r="K73" i="19"/>
  <c r="J73" i="19"/>
  <c r="I73" i="19"/>
  <c r="H73" i="19"/>
  <c r="G73" i="19"/>
  <c r="F73" i="19"/>
  <c r="E73" i="19"/>
  <c r="Q73" i="19" s="1"/>
  <c r="O72" i="19"/>
  <c r="N72" i="19"/>
  <c r="M72" i="19"/>
  <c r="K72" i="19"/>
  <c r="J72" i="19"/>
  <c r="I72" i="19"/>
  <c r="G72" i="19"/>
  <c r="F72" i="19"/>
  <c r="E72" i="19"/>
  <c r="O71" i="19"/>
  <c r="N71" i="19"/>
  <c r="M71" i="19"/>
  <c r="K71" i="19"/>
  <c r="J71" i="19"/>
  <c r="I71" i="19"/>
  <c r="I52" i="19" s="1"/>
  <c r="G71" i="19"/>
  <c r="F71" i="19"/>
  <c r="E71" i="19"/>
  <c r="Q70" i="19"/>
  <c r="Q69" i="19"/>
  <c r="Q68" i="19"/>
  <c r="Q67" i="19"/>
  <c r="Q66" i="19"/>
  <c r="Q65" i="19"/>
  <c r="Q64" i="19"/>
  <c r="N63" i="19"/>
  <c r="E63" i="19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G53" i="19" s="1"/>
  <c r="F54" i="19"/>
  <c r="E54" i="19"/>
  <c r="P53" i="19"/>
  <c r="O53" i="19"/>
  <c r="N53" i="19"/>
  <c r="N52" i="19" s="1"/>
  <c r="M53" i="19"/>
  <c r="M52" i="19" s="1"/>
  <c r="L53" i="19"/>
  <c r="K53" i="19"/>
  <c r="J53" i="19"/>
  <c r="J52" i="19" s="1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F46" i="19"/>
  <c r="Q46" i="19" s="1"/>
  <c r="P45" i="19"/>
  <c r="O45" i="19"/>
  <c r="N45" i="19"/>
  <c r="M45" i="19"/>
  <c r="L45" i="19"/>
  <c r="K45" i="19"/>
  <c r="J45" i="19"/>
  <c r="I45" i="19"/>
  <c r="H45" i="19"/>
  <c r="G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P31" i="19" s="1"/>
  <c r="O40" i="19"/>
  <c r="O31" i="19" s="1"/>
  <c r="N40" i="19"/>
  <c r="M40" i="19"/>
  <c r="L40" i="19"/>
  <c r="L31" i="19" s="1"/>
  <c r="K40" i="19"/>
  <c r="K31" i="19" s="1"/>
  <c r="J40" i="19"/>
  <c r="I40" i="19"/>
  <c r="H40" i="19"/>
  <c r="H31" i="19" s="1"/>
  <c r="G40" i="19"/>
  <c r="G31" i="19" s="1"/>
  <c r="F40" i="19"/>
  <c r="E40" i="19"/>
  <c r="Q39" i="19"/>
  <c r="Q38" i="19"/>
  <c r="Q37" i="19"/>
  <c r="Q36" i="19"/>
  <c r="Q35" i="19"/>
  <c r="Q34" i="19"/>
  <c r="Q33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N31" i="19"/>
  <c r="M31" i="19"/>
  <c r="J31" i="19"/>
  <c r="I31" i="19"/>
  <c r="E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Q29" i="19" s="1"/>
  <c r="P28" i="19"/>
  <c r="O28" i="19"/>
  <c r="N28" i="19"/>
  <c r="N27" i="19" s="1"/>
  <c r="M28" i="19"/>
  <c r="M27" i="19" s="1"/>
  <c r="L28" i="19"/>
  <c r="K28" i="19"/>
  <c r="J28" i="19"/>
  <c r="J27" i="19" s="1"/>
  <c r="I28" i="19"/>
  <c r="I27" i="19" s="1"/>
  <c r="H28" i="19"/>
  <c r="G28" i="19"/>
  <c r="E28" i="19"/>
  <c r="E27" i="19" s="1"/>
  <c r="P27" i="19"/>
  <c r="O27" i="19"/>
  <c r="L27" i="19"/>
  <c r="K27" i="19"/>
  <c r="H27" i="19"/>
  <c r="G27" i="19"/>
  <c r="P26" i="19"/>
  <c r="P25" i="19" s="1"/>
  <c r="O26" i="19"/>
  <c r="O25" i="19" s="1"/>
  <c r="N26" i="19"/>
  <c r="M26" i="19"/>
  <c r="L26" i="19"/>
  <c r="L25" i="19" s="1"/>
  <c r="K26" i="19"/>
  <c r="K25" i="19" s="1"/>
  <c r="J26" i="19"/>
  <c r="I26" i="19"/>
  <c r="H26" i="19"/>
  <c r="H25" i="19" s="1"/>
  <c r="G26" i="19"/>
  <c r="G25" i="19" s="1"/>
  <c r="E26" i="19"/>
  <c r="N25" i="19"/>
  <c r="M25" i="19"/>
  <c r="J25" i="19"/>
  <c r="I25" i="19"/>
  <c r="E25" i="19"/>
  <c r="P24" i="19"/>
  <c r="O24" i="19"/>
  <c r="N24" i="19"/>
  <c r="M24" i="19"/>
  <c r="L24" i="19"/>
  <c r="K24" i="19"/>
  <c r="J24" i="19"/>
  <c r="I24" i="19"/>
  <c r="H24" i="19"/>
  <c r="G24" i="19"/>
  <c r="E24" i="19"/>
  <c r="P23" i="19"/>
  <c r="P22" i="19" s="1"/>
  <c r="P4" i="19" s="1"/>
  <c r="O23" i="19"/>
  <c r="N23" i="19"/>
  <c r="M23" i="19"/>
  <c r="M22" i="19" s="1"/>
  <c r="L23" i="19"/>
  <c r="L22" i="19" s="1"/>
  <c r="L4" i="19" s="1"/>
  <c r="K23" i="19"/>
  <c r="J23" i="19"/>
  <c r="I23" i="19"/>
  <c r="I22" i="19" s="1"/>
  <c r="H23" i="19"/>
  <c r="H22" i="19" s="1"/>
  <c r="H4" i="19" s="1"/>
  <c r="G23" i="19"/>
  <c r="E23" i="19"/>
  <c r="O22" i="19"/>
  <c r="N22" i="19"/>
  <c r="K22" i="19"/>
  <c r="J22" i="19"/>
  <c r="G22" i="19"/>
  <c r="E22" i="19"/>
  <c r="P21" i="19"/>
  <c r="O21" i="19"/>
  <c r="O20" i="19" s="1"/>
  <c r="N21" i="19"/>
  <c r="N20" i="19" s="1"/>
  <c r="M21" i="19"/>
  <c r="L21" i="19"/>
  <c r="K21" i="19"/>
  <c r="K20" i="19" s="1"/>
  <c r="J21" i="19"/>
  <c r="J20" i="19" s="1"/>
  <c r="I21" i="19"/>
  <c r="H21" i="19"/>
  <c r="G21" i="19"/>
  <c r="G20" i="19" s="1"/>
  <c r="E21" i="19"/>
  <c r="E20" i="19" s="1"/>
  <c r="P20" i="19"/>
  <c r="M20" i="19"/>
  <c r="L20" i="19"/>
  <c r="I20" i="19"/>
  <c r="H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8" i="19" s="1"/>
  <c r="Q17" i="19"/>
  <c r="F16" i="19"/>
  <c r="F82" i="19" s="1"/>
  <c r="F81" i="19" s="1"/>
  <c r="F52" i="19" s="1"/>
  <c r="P15" i="19"/>
  <c r="O15" i="19"/>
  <c r="N15" i="19"/>
  <c r="M15" i="19"/>
  <c r="L15" i="19"/>
  <c r="K15" i="19"/>
  <c r="J15" i="19"/>
  <c r="I15" i="19"/>
  <c r="H15" i="19"/>
  <c r="G15" i="19"/>
  <c r="F15" i="19"/>
  <c r="E15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P10" i="19"/>
  <c r="O10" i="19"/>
  <c r="O8" i="19" s="1"/>
  <c r="N10" i="19"/>
  <c r="M10" i="19"/>
  <c r="L10" i="19"/>
  <c r="K10" i="19"/>
  <c r="K8" i="19" s="1"/>
  <c r="J10" i="19"/>
  <c r="I10" i="19"/>
  <c r="H10" i="19"/>
  <c r="G10" i="19"/>
  <c r="G8" i="19" s="1"/>
  <c r="F10" i="19"/>
  <c r="E10" i="19"/>
  <c r="F9" i="19"/>
  <c r="Q9" i="19" s="1"/>
  <c r="P8" i="19"/>
  <c r="N8" i="19"/>
  <c r="M8" i="19"/>
  <c r="M4" i="19" s="1"/>
  <c r="M3" i="19" s="1"/>
  <c r="L8" i="19"/>
  <c r="J8" i="19"/>
  <c r="I8" i="19"/>
  <c r="H8" i="19"/>
  <c r="E8" i="19"/>
  <c r="Q7" i="19"/>
  <c r="F7" i="19"/>
  <c r="F6" i="19"/>
  <c r="Q6" i="19" s="1"/>
  <c r="P5" i="19"/>
  <c r="O5" i="19"/>
  <c r="N5" i="19"/>
  <c r="M5" i="19"/>
  <c r="L5" i="19"/>
  <c r="K5" i="19"/>
  <c r="J5" i="19"/>
  <c r="I5" i="19"/>
  <c r="H5" i="19"/>
  <c r="G5" i="19"/>
  <c r="E5" i="19"/>
  <c r="H3" i="19" l="1"/>
  <c r="L3" i="19"/>
  <c r="P3" i="19"/>
  <c r="G52" i="19"/>
  <c r="K52" i="19"/>
  <c r="O52" i="19"/>
  <c r="N4" i="19"/>
  <c r="N3" i="19" s="1"/>
  <c r="I4" i="19"/>
  <c r="I3" i="19" s="1"/>
  <c r="J4" i="19"/>
  <c r="J3" i="19" s="1"/>
  <c r="G4" i="19"/>
  <c r="G3" i="19" s="1"/>
  <c r="K4" i="19"/>
  <c r="K3" i="19" s="1"/>
  <c r="O4" i="19"/>
  <c r="Q32" i="19"/>
  <c r="Q42" i="19"/>
  <c r="Q47" i="19"/>
  <c r="Q54" i="19"/>
  <c r="Q63" i="19"/>
  <c r="Q83" i="19"/>
  <c r="Q93" i="19"/>
  <c r="W40" i="23"/>
  <c r="W47" i="23"/>
  <c r="W96" i="23"/>
  <c r="W101" i="23"/>
  <c r="Q71" i="19"/>
  <c r="Q72" i="19"/>
  <c r="Q85" i="19"/>
  <c r="W8" i="23"/>
  <c r="W31" i="23"/>
  <c r="W42" i="23"/>
  <c r="W74" i="23"/>
  <c r="W75" i="23"/>
  <c r="W77" i="23"/>
  <c r="G85" i="23"/>
  <c r="K85" i="23"/>
  <c r="O85" i="23"/>
  <c r="S85" i="23"/>
  <c r="W90" i="23"/>
  <c r="W91" i="23"/>
  <c r="F8" i="19"/>
  <c r="Q8" i="19" s="1"/>
  <c r="Q79" i="19"/>
  <c r="Q80" i="19"/>
  <c r="Q96" i="19"/>
  <c r="Q101" i="19"/>
  <c r="W10" i="23"/>
  <c r="W11" i="23"/>
  <c r="W12" i="23"/>
  <c r="W13" i="23"/>
  <c r="W14" i="23"/>
  <c r="W15" i="23"/>
  <c r="H52" i="23"/>
  <c r="H3" i="23" s="1"/>
  <c r="L52" i="23"/>
  <c r="L3" i="23" s="1"/>
  <c r="P52" i="23"/>
  <c r="P3" i="23" s="1"/>
  <c r="V52" i="23"/>
  <c r="V3" i="23" s="1"/>
  <c r="W79" i="23"/>
  <c r="W82" i="23"/>
  <c r="W83" i="23"/>
  <c r="F89" i="23"/>
  <c r="F85" i="23" s="1"/>
  <c r="J89" i="23"/>
  <c r="J85" i="23" s="1"/>
  <c r="N89" i="23"/>
  <c r="N85" i="23" s="1"/>
  <c r="R89" i="23"/>
  <c r="R85" i="23" s="1"/>
  <c r="W93" i="23"/>
  <c r="E4" i="19"/>
  <c r="F5" i="19"/>
  <c r="Q5" i="19" s="1"/>
  <c r="Q10" i="19"/>
  <c r="Q11" i="19"/>
  <c r="Q12" i="19"/>
  <c r="Q13" i="19"/>
  <c r="Q14" i="19"/>
  <c r="Q15" i="19"/>
  <c r="Q40" i="19"/>
  <c r="F45" i="19"/>
  <c r="F31" i="19" s="1"/>
  <c r="Q31" i="19" s="1"/>
  <c r="E53" i="19"/>
  <c r="Q89" i="19"/>
  <c r="Q90" i="19"/>
  <c r="Q91" i="19"/>
  <c r="E4" i="23"/>
  <c r="W4" i="23" s="1"/>
  <c r="W5" i="23"/>
  <c r="W17" i="23"/>
  <c r="W71" i="23"/>
  <c r="G52" i="23"/>
  <c r="G3" i="23" s="1"/>
  <c r="K52" i="23"/>
  <c r="K3" i="23" s="1"/>
  <c r="O52" i="23"/>
  <c r="O3" i="23" s="1"/>
  <c r="S52" i="23"/>
  <c r="S3" i="23" s="1"/>
  <c r="I85" i="23"/>
  <c r="I52" i="23" s="1"/>
  <c r="I3" i="23" s="1"/>
  <c r="M85" i="23"/>
  <c r="M52" i="23" s="1"/>
  <c r="M3" i="23" s="1"/>
  <c r="Q85" i="23"/>
  <c r="Q52" i="23" s="1"/>
  <c r="Q3" i="23" s="1"/>
  <c r="F52" i="23"/>
  <c r="F3" i="23" s="1"/>
  <c r="J52" i="23"/>
  <c r="J3" i="23" s="1"/>
  <c r="N52" i="23"/>
  <c r="N3" i="23" s="1"/>
  <c r="R52" i="23"/>
  <c r="R3" i="23" s="1"/>
  <c r="E73" i="23"/>
  <c r="W73" i="23" s="1"/>
  <c r="E81" i="23"/>
  <c r="W81" i="23" s="1"/>
  <c r="E85" i="23"/>
  <c r="W85" i="23" s="1"/>
  <c r="E89" i="23"/>
  <c r="W89" i="23" s="1"/>
  <c r="W72" i="23"/>
  <c r="W76" i="23"/>
  <c r="W80" i="23"/>
  <c r="E53" i="23"/>
  <c r="Q81" i="19"/>
  <c r="Q82" i="19"/>
  <c r="Q26" i="19"/>
  <c r="F21" i="19"/>
  <c r="F20" i="19" s="1"/>
  <c r="F24" i="19"/>
  <c r="Q24" i="19" s="1"/>
  <c r="F28" i="19"/>
  <c r="F27" i="19" s="1"/>
  <c r="Q27" i="19" s="1"/>
  <c r="Q16" i="19"/>
  <c r="F23" i="19"/>
  <c r="F26" i="19"/>
  <c r="F25" i="19" s="1"/>
  <c r="Q25" i="19" s="1"/>
  <c r="F30" i="19"/>
  <c r="Q30" i="19" s="1"/>
  <c r="Q53" i="19" l="1"/>
  <c r="E52" i="19"/>
  <c r="Q52" i="19" s="1"/>
  <c r="O3" i="19"/>
  <c r="E3" i="19"/>
  <c r="Q45" i="19"/>
  <c r="F22" i="19"/>
  <c r="Q22" i="19" s="1"/>
  <c r="E52" i="23"/>
  <c r="W53" i="23"/>
  <c r="Q28" i="19"/>
  <c r="Q23" i="19"/>
  <c r="Q21" i="19"/>
  <c r="Q20" i="19"/>
  <c r="F4" i="19" l="1"/>
  <c r="F3" i="19" s="1"/>
  <c r="Q3" i="19" s="1"/>
  <c r="W52" i="23"/>
  <c r="E3" i="23"/>
  <c r="W3" i="23" s="1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1" i="24" s="1"/>
  <c r="M100" i="24"/>
  <c r="M99" i="24"/>
  <c r="M98" i="24"/>
  <c r="M97" i="24"/>
  <c r="L96" i="24"/>
  <c r="K96" i="24"/>
  <c r="J96" i="24"/>
  <c r="I96" i="24"/>
  <c r="H96" i="24"/>
  <c r="G96" i="24"/>
  <c r="F96" i="24"/>
  <c r="E96" i="24"/>
  <c r="M96" i="24" s="1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L90" i="24"/>
  <c r="K90" i="24"/>
  <c r="J90" i="24"/>
  <c r="J89" i="24" s="1"/>
  <c r="I90" i="24"/>
  <c r="I89" i="24" s="1"/>
  <c r="H90" i="24"/>
  <c r="G90" i="24"/>
  <c r="F90" i="24"/>
  <c r="F89" i="24" s="1"/>
  <c r="E90" i="24"/>
  <c r="K89" i="24"/>
  <c r="K85" i="24" s="1"/>
  <c r="G89" i="24"/>
  <c r="M88" i="24"/>
  <c r="M87" i="24"/>
  <c r="L86" i="24"/>
  <c r="K86" i="24"/>
  <c r="J86" i="24"/>
  <c r="J85" i="24" s="1"/>
  <c r="I86" i="24"/>
  <c r="H86" i="24"/>
  <c r="G86" i="24"/>
  <c r="F86" i="24"/>
  <c r="F85" i="24" s="1"/>
  <c r="E86" i="24"/>
  <c r="G85" i="24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G82" i="24"/>
  <c r="G81" i="24" s="1"/>
  <c r="F82" i="24"/>
  <c r="E82" i="24"/>
  <c r="M82" i="24" s="1"/>
  <c r="L81" i="24"/>
  <c r="K81" i="24"/>
  <c r="J81" i="24"/>
  <c r="H81" i="24"/>
  <c r="F81" i="24"/>
  <c r="L80" i="24"/>
  <c r="K80" i="24"/>
  <c r="K79" i="24" s="1"/>
  <c r="J80" i="24"/>
  <c r="I80" i="24"/>
  <c r="I79" i="24" s="1"/>
  <c r="H80" i="24"/>
  <c r="G80" i="24"/>
  <c r="G79" i="24" s="1"/>
  <c r="F80" i="24"/>
  <c r="F79" i="24" s="1"/>
  <c r="E80" i="24"/>
  <c r="L79" i="24"/>
  <c r="J79" i="24"/>
  <c r="H79" i="24"/>
  <c r="E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J75" i="24" s="1"/>
  <c r="I76" i="24"/>
  <c r="H76" i="24"/>
  <c r="H75" i="24" s="1"/>
  <c r="G76" i="24"/>
  <c r="G75" i="24" s="1"/>
  <c r="F76" i="24"/>
  <c r="F75" i="24" s="1"/>
  <c r="E76" i="24"/>
  <c r="L75" i="24"/>
  <c r="I75" i="24"/>
  <c r="L74" i="24"/>
  <c r="K74" i="24"/>
  <c r="J74" i="24"/>
  <c r="I74" i="24"/>
  <c r="I73" i="24" s="1"/>
  <c r="H74" i="24"/>
  <c r="H73" i="24" s="1"/>
  <c r="G74" i="24"/>
  <c r="F74" i="24"/>
  <c r="F73" i="24" s="1"/>
  <c r="E74" i="24"/>
  <c r="L73" i="24"/>
  <c r="K73" i="24"/>
  <c r="J73" i="24"/>
  <c r="G73" i="24"/>
  <c r="L72" i="24"/>
  <c r="K72" i="24"/>
  <c r="K71" i="24" s="1"/>
  <c r="J72" i="24"/>
  <c r="J71" i="24" s="1"/>
  <c r="J52" i="24" s="1"/>
  <c r="I72" i="24"/>
  <c r="H72" i="24"/>
  <c r="H71" i="24" s="1"/>
  <c r="G72" i="24"/>
  <c r="G71" i="24" s="1"/>
  <c r="F72" i="24"/>
  <c r="F71" i="24" s="1"/>
  <c r="E72" i="24"/>
  <c r="L71" i="24"/>
  <c r="I71" i="24"/>
  <c r="E71" i="24"/>
  <c r="M70" i="24"/>
  <c r="H69" i="24"/>
  <c r="G69" i="24"/>
  <c r="E69" i="24"/>
  <c r="H68" i="24"/>
  <c r="G68" i="24"/>
  <c r="E68" i="24"/>
  <c r="H67" i="24"/>
  <c r="M67" i="24" s="1"/>
  <c r="G67" i="24"/>
  <c r="H66" i="24"/>
  <c r="G66" i="24"/>
  <c r="M66" i="24" s="1"/>
  <c r="E66" i="24"/>
  <c r="H65" i="24"/>
  <c r="G65" i="24"/>
  <c r="M65" i="24" s="1"/>
  <c r="E65" i="24"/>
  <c r="H64" i="24"/>
  <c r="G64" i="24"/>
  <c r="M64" i="24" s="1"/>
  <c r="E64" i="24"/>
  <c r="G63" i="24"/>
  <c r="E63" i="24"/>
  <c r="M63" i="24" s="1"/>
  <c r="M62" i="24"/>
  <c r="H61" i="24"/>
  <c r="G61" i="24"/>
  <c r="M61" i="24" s="1"/>
  <c r="E61" i="24"/>
  <c r="H60" i="24"/>
  <c r="G60" i="24"/>
  <c r="M60" i="24" s="1"/>
  <c r="E60" i="24"/>
  <c r="H59" i="24"/>
  <c r="G59" i="24"/>
  <c r="M59" i="24" s="1"/>
  <c r="E59" i="24"/>
  <c r="H58" i="24"/>
  <c r="G58" i="24"/>
  <c r="M58" i="24" s="1"/>
  <c r="E58" i="24"/>
  <c r="H57" i="24"/>
  <c r="G57" i="24"/>
  <c r="M57" i="24" s="1"/>
  <c r="E57" i="24"/>
  <c r="M56" i="24"/>
  <c r="E56" i="24"/>
  <c r="H55" i="24"/>
  <c r="H53" i="24" s="1"/>
  <c r="G55" i="24"/>
  <c r="E55" i="24"/>
  <c r="E54" i="24"/>
  <c r="M54" i="24" s="1"/>
  <c r="L53" i="24"/>
  <c r="K53" i="24"/>
  <c r="J53" i="24"/>
  <c r="I53" i="24"/>
  <c r="F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G46" i="24"/>
  <c r="E46" i="24"/>
  <c r="M46" i="24" s="1"/>
  <c r="L45" i="24"/>
  <c r="K45" i="24"/>
  <c r="J45" i="24"/>
  <c r="I45" i="24"/>
  <c r="H45" i="24"/>
  <c r="G45" i="24"/>
  <c r="F45" i="24"/>
  <c r="E45" i="24"/>
  <c r="M45" i="24" s="1"/>
  <c r="M44" i="24"/>
  <c r="M43" i="24"/>
  <c r="L42" i="24"/>
  <c r="K42" i="24"/>
  <c r="J42" i="24"/>
  <c r="I42" i="24"/>
  <c r="H42" i="24"/>
  <c r="G42" i="24"/>
  <c r="F42" i="24"/>
  <c r="E42" i="24"/>
  <c r="M41" i="24"/>
  <c r="L40" i="24"/>
  <c r="L31" i="24" s="1"/>
  <c r="K40" i="24"/>
  <c r="J40" i="24"/>
  <c r="J31" i="24" s="1"/>
  <c r="I40" i="24"/>
  <c r="H40" i="24"/>
  <c r="G40" i="24"/>
  <c r="F40" i="24"/>
  <c r="E40" i="24"/>
  <c r="M39" i="24"/>
  <c r="M38" i="24"/>
  <c r="M37" i="24"/>
  <c r="M36" i="24"/>
  <c r="M35" i="24"/>
  <c r="M34" i="24"/>
  <c r="M33" i="24"/>
  <c r="L32" i="24"/>
  <c r="K32" i="24"/>
  <c r="J32" i="24"/>
  <c r="I32" i="24"/>
  <c r="I31" i="24" s="1"/>
  <c r="H32" i="24"/>
  <c r="G32" i="24"/>
  <c r="G31" i="24" s="1"/>
  <c r="F32" i="24"/>
  <c r="E32" i="24"/>
  <c r="K31" i="24"/>
  <c r="H31" i="24"/>
  <c r="F31" i="24"/>
  <c r="L30" i="24"/>
  <c r="K30" i="24"/>
  <c r="J30" i="24"/>
  <c r="I30" i="24"/>
  <c r="H30" i="24"/>
  <c r="G30" i="24"/>
  <c r="F30" i="24"/>
  <c r="E30" i="24"/>
  <c r="M30" i="24" s="1"/>
  <c r="L29" i="24"/>
  <c r="K29" i="24"/>
  <c r="J29" i="24"/>
  <c r="I29" i="24"/>
  <c r="H29" i="24"/>
  <c r="G29" i="24"/>
  <c r="F29" i="24"/>
  <c r="E29" i="24"/>
  <c r="M29" i="24" s="1"/>
  <c r="L28" i="24"/>
  <c r="K28" i="24"/>
  <c r="J28" i="24"/>
  <c r="I28" i="24"/>
  <c r="I27" i="24" s="1"/>
  <c r="H28" i="24"/>
  <c r="G28" i="24"/>
  <c r="G27" i="24" s="1"/>
  <c r="F28" i="24"/>
  <c r="E28" i="24"/>
  <c r="M28" i="24" s="1"/>
  <c r="L27" i="24"/>
  <c r="K27" i="24"/>
  <c r="J27" i="24"/>
  <c r="H27" i="24"/>
  <c r="F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K19" i="24"/>
  <c r="K18" i="24" s="1"/>
  <c r="L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L11" i="24"/>
  <c r="K11" i="24"/>
  <c r="J11" i="24"/>
  <c r="I11" i="24"/>
  <c r="H11" i="24"/>
  <c r="G11" i="24"/>
  <c r="F11" i="24"/>
  <c r="E11" i="24"/>
  <c r="L10" i="24"/>
  <c r="K10" i="24"/>
  <c r="K8" i="24" s="1"/>
  <c r="K4" i="24" s="1"/>
  <c r="J10" i="24"/>
  <c r="J8" i="24" s="1"/>
  <c r="J4" i="24" s="1"/>
  <c r="I10" i="24"/>
  <c r="H10" i="24"/>
  <c r="G10" i="24"/>
  <c r="G8" i="24" s="1"/>
  <c r="F10" i="24"/>
  <c r="F8" i="24" s="1"/>
  <c r="F4" i="24" s="1"/>
  <c r="E10" i="24"/>
  <c r="E9" i="24"/>
  <c r="M9" i="24" s="1"/>
  <c r="L8" i="24"/>
  <c r="I8" i="24"/>
  <c r="H8" i="24"/>
  <c r="E8" i="24"/>
  <c r="H7" i="24"/>
  <c r="G7" i="24"/>
  <c r="E7" i="24"/>
  <c r="M6" i="24"/>
  <c r="H6" i="24"/>
  <c r="H5" i="24" s="1"/>
  <c r="H4" i="24" s="1"/>
  <c r="E6" i="24"/>
  <c r="L5" i="24"/>
  <c r="K5" i="24"/>
  <c r="J5" i="24"/>
  <c r="I5" i="24"/>
  <c r="G5" i="24"/>
  <c r="G4" i="24" s="1"/>
  <c r="F5" i="24"/>
  <c r="E5" i="24"/>
  <c r="L4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I80" i="22" s="1"/>
  <c r="I79" i="22" s="1"/>
  <c r="H96" i="22"/>
  <c r="G96" i="22"/>
  <c r="F96" i="22"/>
  <c r="E96" i="22"/>
  <c r="J96" i="22" s="1"/>
  <c r="J95" i="22"/>
  <c r="J94" i="22"/>
  <c r="I93" i="22"/>
  <c r="H93" i="22"/>
  <c r="G93" i="22"/>
  <c r="F93" i="22"/>
  <c r="E93" i="22"/>
  <c r="J92" i="22"/>
  <c r="I91" i="22"/>
  <c r="H91" i="22"/>
  <c r="G91" i="22"/>
  <c r="F91" i="22"/>
  <c r="J91" i="22" s="1"/>
  <c r="E91" i="22"/>
  <c r="I90" i="22"/>
  <c r="I89" i="22" s="1"/>
  <c r="H90" i="22"/>
  <c r="H89" i="22" s="1"/>
  <c r="G90" i="22"/>
  <c r="G89" i="22" s="1"/>
  <c r="F90" i="22"/>
  <c r="E90" i="22"/>
  <c r="F89" i="22"/>
  <c r="J88" i="22"/>
  <c r="J87" i="22"/>
  <c r="I86" i="22"/>
  <c r="H86" i="22"/>
  <c r="G86" i="22"/>
  <c r="F86" i="22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H80" i="22"/>
  <c r="G80" i="22"/>
  <c r="F80" i="22"/>
  <c r="F79" i="22" s="1"/>
  <c r="H79" i="22"/>
  <c r="G79" i="22"/>
  <c r="J78" i="22"/>
  <c r="I77" i="22"/>
  <c r="H77" i="22"/>
  <c r="G77" i="22"/>
  <c r="F77" i="22"/>
  <c r="J77" i="22" s="1"/>
  <c r="E77" i="22"/>
  <c r="I76" i="22"/>
  <c r="I75" i="22" s="1"/>
  <c r="H76" i="22"/>
  <c r="H75" i="22" s="1"/>
  <c r="G76" i="22"/>
  <c r="G75" i="22" s="1"/>
  <c r="F76" i="22"/>
  <c r="E76" i="22"/>
  <c r="F75" i="22"/>
  <c r="I74" i="22"/>
  <c r="I73" i="22" s="1"/>
  <c r="H74" i="22"/>
  <c r="H73" i="22" s="1"/>
  <c r="G74" i="22"/>
  <c r="F74" i="22"/>
  <c r="F73" i="22" s="1"/>
  <c r="E74" i="22"/>
  <c r="G73" i="22"/>
  <c r="I72" i="22"/>
  <c r="I71" i="22" s="1"/>
  <c r="H72" i="22"/>
  <c r="H71" i="22" s="1"/>
  <c r="G72" i="22"/>
  <c r="F72" i="22"/>
  <c r="F71" i="22" s="1"/>
  <c r="E72" i="22"/>
  <c r="J72" i="22" s="1"/>
  <c r="G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6" i="22"/>
  <c r="I45" i="22"/>
  <c r="H45" i="22"/>
  <c r="G45" i="22"/>
  <c r="F45" i="22"/>
  <c r="E45" i="22"/>
  <c r="J44" i="22"/>
  <c r="J43" i="22"/>
  <c r="I42" i="22"/>
  <c r="H42" i="22"/>
  <c r="G42" i="22"/>
  <c r="G31" i="22" s="1"/>
  <c r="F42" i="22"/>
  <c r="E42" i="22"/>
  <c r="J41" i="22"/>
  <c r="I40" i="22"/>
  <c r="H40" i="22"/>
  <c r="G40" i="22"/>
  <c r="F40" i="22"/>
  <c r="E40" i="22"/>
  <c r="J40" i="22" s="1"/>
  <c r="J39" i="22"/>
  <c r="J38" i="22"/>
  <c r="J37" i="22"/>
  <c r="J36" i="22"/>
  <c r="J35" i="22"/>
  <c r="J34" i="22"/>
  <c r="J33" i="22"/>
  <c r="I32" i="22"/>
  <c r="I31" i="22" s="1"/>
  <c r="H32" i="22"/>
  <c r="H31" i="22" s="1"/>
  <c r="G32" i="22"/>
  <c r="F32" i="22"/>
  <c r="E32" i="22"/>
  <c r="J32" i="22" s="1"/>
  <c r="F31" i="22"/>
  <c r="I30" i="22"/>
  <c r="H30" i="22"/>
  <c r="G30" i="22"/>
  <c r="F30" i="22"/>
  <c r="E30" i="22"/>
  <c r="I29" i="22"/>
  <c r="H29" i="22"/>
  <c r="G29" i="22"/>
  <c r="F29" i="22"/>
  <c r="E29" i="22"/>
  <c r="I28" i="22"/>
  <c r="I27" i="22" s="1"/>
  <c r="H28" i="22"/>
  <c r="H27" i="22" s="1"/>
  <c r="G28" i="22"/>
  <c r="F28" i="22"/>
  <c r="E28" i="22"/>
  <c r="J28" i="22" s="1"/>
  <c r="G27" i="22"/>
  <c r="F27" i="22"/>
  <c r="I26" i="22"/>
  <c r="H26" i="22"/>
  <c r="G26" i="22"/>
  <c r="G25" i="22" s="1"/>
  <c r="F26" i="22"/>
  <c r="F25" i="22" s="1"/>
  <c r="E26" i="22"/>
  <c r="I25" i="22"/>
  <c r="H25" i="22"/>
  <c r="E25" i="22"/>
  <c r="I24" i="22"/>
  <c r="H24" i="22"/>
  <c r="G24" i="22"/>
  <c r="F24" i="22"/>
  <c r="E24" i="22"/>
  <c r="J24" i="22" s="1"/>
  <c r="I23" i="22"/>
  <c r="I22" i="22" s="1"/>
  <c r="H23" i="22"/>
  <c r="G23" i="22"/>
  <c r="F23" i="22"/>
  <c r="J23" i="22" s="1"/>
  <c r="E23" i="22"/>
  <c r="E22" i="22" s="1"/>
  <c r="H22" i="22"/>
  <c r="G22" i="22"/>
  <c r="I21" i="22"/>
  <c r="H21" i="22"/>
  <c r="H20" i="22" s="1"/>
  <c r="G21" i="22"/>
  <c r="G20" i="22" s="1"/>
  <c r="F21" i="22"/>
  <c r="E21" i="22"/>
  <c r="I20" i="22"/>
  <c r="F20" i="22"/>
  <c r="E20" i="22"/>
  <c r="J19" i="22"/>
  <c r="I18" i="22"/>
  <c r="H18" i="22"/>
  <c r="G18" i="22"/>
  <c r="F18" i="22"/>
  <c r="E18" i="22"/>
  <c r="J17" i="22"/>
  <c r="J16" i="22"/>
  <c r="I15" i="22"/>
  <c r="H15" i="22"/>
  <c r="G15" i="22"/>
  <c r="F15" i="22"/>
  <c r="E15" i="22"/>
  <c r="I14" i="22"/>
  <c r="H14" i="22"/>
  <c r="G14" i="22"/>
  <c r="G13" i="22" s="1"/>
  <c r="F14" i="22"/>
  <c r="F13" i="22" s="1"/>
  <c r="E14" i="22"/>
  <c r="I13" i="22"/>
  <c r="H13" i="22"/>
  <c r="E13" i="22"/>
  <c r="I12" i="22"/>
  <c r="H12" i="22"/>
  <c r="G12" i="22"/>
  <c r="F12" i="22"/>
  <c r="E12" i="22"/>
  <c r="J12" i="22" s="1"/>
  <c r="I11" i="22"/>
  <c r="I10" i="22" s="1"/>
  <c r="I8" i="22" s="1"/>
  <c r="I4" i="22" s="1"/>
  <c r="H11" i="22"/>
  <c r="G11" i="22"/>
  <c r="F11" i="22"/>
  <c r="F10" i="22" s="1"/>
  <c r="F8" i="22" s="1"/>
  <c r="E11" i="22"/>
  <c r="H10" i="22"/>
  <c r="H8" i="22" s="1"/>
  <c r="G10" i="22"/>
  <c r="G8" i="22" s="1"/>
  <c r="J9" i="22"/>
  <c r="J7" i="22"/>
  <c r="J6" i="22"/>
  <c r="I5" i="22"/>
  <c r="H5" i="22"/>
  <c r="G5" i="22"/>
  <c r="G4" i="22" s="1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1" i="20" s="1"/>
  <c r="V100" i="20"/>
  <c r="V99" i="20"/>
  <c r="V98" i="20"/>
  <c r="V97" i="20"/>
  <c r="T96" i="20"/>
  <c r="S96" i="20"/>
  <c r="R96" i="20"/>
  <c r="Q96" i="20"/>
  <c r="P96" i="20"/>
  <c r="O96" i="20"/>
  <c r="N96" i="20"/>
  <c r="M96" i="20"/>
  <c r="L96" i="20"/>
  <c r="K96" i="20"/>
  <c r="J96" i="20"/>
  <c r="I96" i="20"/>
  <c r="H96" i="20"/>
  <c r="G96" i="20"/>
  <c r="F96" i="20"/>
  <c r="E96" i="20"/>
  <c r="V96" i="20" s="1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N89" i="20" s="1"/>
  <c r="M91" i="20"/>
  <c r="L91" i="20"/>
  <c r="K91" i="20"/>
  <c r="J91" i="20"/>
  <c r="I91" i="20"/>
  <c r="H91" i="20"/>
  <c r="G91" i="20"/>
  <c r="F91" i="20"/>
  <c r="V91" i="20" s="1"/>
  <c r="E91" i="20"/>
  <c r="U90" i="20"/>
  <c r="U89" i="20" s="1"/>
  <c r="T90" i="20"/>
  <c r="T89" i="20" s="1"/>
  <c r="S90" i="20"/>
  <c r="S89" i="20" s="1"/>
  <c r="R90" i="20"/>
  <c r="Q90" i="20"/>
  <c r="Q89" i="20" s="1"/>
  <c r="P90" i="20"/>
  <c r="P89" i="20" s="1"/>
  <c r="O90" i="20"/>
  <c r="O89" i="20" s="1"/>
  <c r="N90" i="20"/>
  <c r="M90" i="20"/>
  <c r="M89" i="20" s="1"/>
  <c r="L90" i="20"/>
  <c r="L89" i="20" s="1"/>
  <c r="K90" i="20"/>
  <c r="K89" i="20" s="1"/>
  <c r="J90" i="20"/>
  <c r="I90" i="20"/>
  <c r="I89" i="20" s="1"/>
  <c r="H90" i="20"/>
  <c r="H89" i="20" s="1"/>
  <c r="G90" i="20"/>
  <c r="G89" i="20" s="1"/>
  <c r="F90" i="20"/>
  <c r="E90" i="20"/>
  <c r="R89" i="20"/>
  <c r="J89" i="20"/>
  <c r="V88" i="20"/>
  <c r="V87" i="20"/>
  <c r="U86" i="20"/>
  <c r="T86" i="20"/>
  <c r="S86" i="20"/>
  <c r="R86" i="20"/>
  <c r="R85" i="20" s="1"/>
  <c r="Q86" i="20"/>
  <c r="P86" i="20"/>
  <c r="O86" i="20"/>
  <c r="N86" i="20"/>
  <c r="M86" i="20"/>
  <c r="L86" i="20"/>
  <c r="K86" i="20"/>
  <c r="J86" i="20"/>
  <c r="J85" i="20" s="1"/>
  <c r="I86" i="20"/>
  <c r="H86" i="20"/>
  <c r="G86" i="20"/>
  <c r="F86" i="20"/>
  <c r="V86" i="20" s="1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T81" i="20" s="1"/>
  <c r="P82" i="20"/>
  <c r="H82" i="20"/>
  <c r="H81" i="20" s="1"/>
  <c r="P81" i="20"/>
  <c r="U80" i="20"/>
  <c r="U79" i="20" s="1"/>
  <c r="T80" i="20"/>
  <c r="S80" i="20"/>
  <c r="R80" i="20"/>
  <c r="R79" i="20" s="1"/>
  <c r="Q80" i="20"/>
  <c r="Q79" i="20" s="1"/>
  <c r="P80" i="20"/>
  <c r="P79" i="20" s="1"/>
  <c r="O80" i="20"/>
  <c r="O79" i="20" s="1"/>
  <c r="N80" i="20"/>
  <c r="N79" i="20" s="1"/>
  <c r="M80" i="20"/>
  <c r="M79" i="20" s="1"/>
  <c r="L80" i="20"/>
  <c r="K80" i="20"/>
  <c r="J80" i="20"/>
  <c r="J79" i="20" s="1"/>
  <c r="I80" i="20"/>
  <c r="I79" i="20" s="1"/>
  <c r="H80" i="20"/>
  <c r="H79" i="20" s="1"/>
  <c r="G80" i="20"/>
  <c r="G79" i="20" s="1"/>
  <c r="F80" i="20"/>
  <c r="E80" i="20"/>
  <c r="E79" i="20" s="1"/>
  <c r="T79" i="20"/>
  <c r="S79" i="20"/>
  <c r="L79" i="20"/>
  <c r="K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S75" i="20" s="1"/>
  <c r="R76" i="20"/>
  <c r="R75" i="20" s="1"/>
  <c r="Q76" i="20"/>
  <c r="Q75" i="20" s="1"/>
  <c r="P76" i="20"/>
  <c r="P75" i="20" s="1"/>
  <c r="O76" i="20"/>
  <c r="N76" i="20"/>
  <c r="N75" i="20" s="1"/>
  <c r="M76" i="20"/>
  <c r="M75" i="20" s="1"/>
  <c r="L76" i="20"/>
  <c r="L75" i="20" s="1"/>
  <c r="K76" i="20"/>
  <c r="K75" i="20" s="1"/>
  <c r="J76" i="20"/>
  <c r="J75" i="20" s="1"/>
  <c r="I76" i="20"/>
  <c r="I75" i="20" s="1"/>
  <c r="H76" i="20"/>
  <c r="H75" i="20" s="1"/>
  <c r="G76" i="20"/>
  <c r="F76" i="20"/>
  <c r="F75" i="20" s="1"/>
  <c r="E76" i="20"/>
  <c r="O75" i="20"/>
  <c r="G75" i="20"/>
  <c r="U74" i="20"/>
  <c r="U73" i="20" s="1"/>
  <c r="T74" i="20"/>
  <c r="T73" i="20" s="1"/>
  <c r="S74" i="20"/>
  <c r="S73" i="20" s="1"/>
  <c r="R74" i="20"/>
  <c r="Q74" i="20"/>
  <c r="Q73" i="20" s="1"/>
  <c r="P74" i="20"/>
  <c r="P73" i="20" s="1"/>
  <c r="O74" i="20"/>
  <c r="O73" i="20" s="1"/>
  <c r="N74" i="20"/>
  <c r="N73" i="20" s="1"/>
  <c r="M74" i="20"/>
  <c r="M73" i="20" s="1"/>
  <c r="L74" i="20"/>
  <c r="L73" i="20" s="1"/>
  <c r="K74" i="20"/>
  <c r="K73" i="20" s="1"/>
  <c r="J74" i="20"/>
  <c r="I74" i="20"/>
  <c r="I73" i="20" s="1"/>
  <c r="H74" i="20"/>
  <c r="H73" i="20" s="1"/>
  <c r="G74" i="20"/>
  <c r="G73" i="20" s="1"/>
  <c r="F74" i="20"/>
  <c r="F73" i="20" s="1"/>
  <c r="E74" i="20"/>
  <c r="R73" i="20"/>
  <c r="J73" i="20"/>
  <c r="U72" i="20"/>
  <c r="U71" i="20" s="1"/>
  <c r="T72" i="20"/>
  <c r="T71" i="20" s="1"/>
  <c r="S72" i="20"/>
  <c r="R72" i="20"/>
  <c r="Q72" i="20"/>
  <c r="Q71" i="20" s="1"/>
  <c r="P72" i="20"/>
  <c r="P71" i="20" s="1"/>
  <c r="O72" i="20"/>
  <c r="O71" i="20" s="1"/>
  <c r="N72" i="20"/>
  <c r="M72" i="20"/>
  <c r="M71" i="20" s="1"/>
  <c r="L72" i="20"/>
  <c r="L71" i="20" s="1"/>
  <c r="K72" i="20"/>
  <c r="J72" i="20"/>
  <c r="I72" i="20"/>
  <c r="I71" i="20" s="1"/>
  <c r="H72" i="20"/>
  <c r="H71" i="20" s="1"/>
  <c r="G72" i="20"/>
  <c r="G71" i="20" s="1"/>
  <c r="F72" i="20"/>
  <c r="E72" i="20"/>
  <c r="S71" i="20"/>
  <c r="R71" i="20"/>
  <c r="N71" i="20"/>
  <c r="K71" i="20"/>
  <c r="J71" i="20"/>
  <c r="F71" i="20"/>
  <c r="V70" i="20"/>
  <c r="V69" i="20"/>
  <c r="M69" i="20"/>
  <c r="R68" i="20"/>
  <c r="O68" i="20"/>
  <c r="N68" i="20"/>
  <c r="M68" i="20"/>
  <c r="L68" i="20"/>
  <c r="J68" i="20"/>
  <c r="I68" i="20"/>
  <c r="H68" i="20"/>
  <c r="F68" i="20"/>
  <c r="E68" i="20"/>
  <c r="V68" i="20" s="1"/>
  <c r="V67" i="20"/>
  <c r="V66" i="20"/>
  <c r="V65" i="20"/>
  <c r="V64" i="20"/>
  <c r="M63" i="20"/>
  <c r="L63" i="20"/>
  <c r="K63" i="20"/>
  <c r="J63" i="20"/>
  <c r="V63" i="20" s="1"/>
  <c r="V62" i="20"/>
  <c r="V61" i="20"/>
  <c r="V60" i="20"/>
  <c r="V59" i="20"/>
  <c r="V58" i="20"/>
  <c r="V57" i="20"/>
  <c r="V56" i="20"/>
  <c r="V55" i="20"/>
  <c r="N54" i="20"/>
  <c r="M54" i="20"/>
  <c r="L54" i="20"/>
  <c r="L53" i="20" s="1"/>
  <c r="K54" i="20"/>
  <c r="J54" i="20"/>
  <c r="U53" i="20"/>
  <c r="T53" i="20"/>
  <c r="S53" i="20"/>
  <c r="R53" i="20"/>
  <c r="Q53" i="20"/>
  <c r="P53" i="20"/>
  <c r="O53" i="20"/>
  <c r="N53" i="20"/>
  <c r="I53" i="20"/>
  <c r="H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S46" i="20"/>
  <c r="S45" i="20" s="1"/>
  <c r="R46" i="20"/>
  <c r="R45" i="20" s="1"/>
  <c r="Q46" i="20"/>
  <c r="Q45" i="20" s="1"/>
  <c r="P46" i="20"/>
  <c r="O46" i="20"/>
  <c r="N46" i="20"/>
  <c r="N45" i="20" s="1"/>
  <c r="M46" i="20"/>
  <c r="M45" i="20" s="1"/>
  <c r="L46" i="20"/>
  <c r="K46" i="20"/>
  <c r="J46" i="20"/>
  <c r="J45" i="20" s="1"/>
  <c r="I46" i="20"/>
  <c r="I45" i="20" s="1"/>
  <c r="G46" i="20"/>
  <c r="F46" i="20"/>
  <c r="E46" i="20"/>
  <c r="T45" i="20"/>
  <c r="P45" i="20"/>
  <c r="O45" i="20"/>
  <c r="L45" i="20"/>
  <c r="K45" i="20"/>
  <c r="H45" i="20"/>
  <c r="G45" i="20"/>
  <c r="F45" i="20"/>
  <c r="V44" i="20"/>
  <c r="V43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V42" i="20" s="1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P31" i="20" s="1"/>
  <c r="O32" i="20"/>
  <c r="N32" i="20"/>
  <c r="M32" i="20"/>
  <c r="L32" i="20"/>
  <c r="L31" i="20" s="1"/>
  <c r="K32" i="20"/>
  <c r="J32" i="20"/>
  <c r="I32" i="20"/>
  <c r="H32" i="20"/>
  <c r="H31" i="20" s="1"/>
  <c r="G32" i="20"/>
  <c r="F32" i="20"/>
  <c r="F31" i="20" s="1"/>
  <c r="E32" i="20"/>
  <c r="T31" i="20"/>
  <c r="S31" i="20"/>
  <c r="R31" i="20"/>
  <c r="O31" i="20"/>
  <c r="N31" i="20"/>
  <c r="J31" i="20"/>
  <c r="G31" i="20"/>
  <c r="T30" i="20"/>
  <c r="P30" i="20"/>
  <c r="H30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T28" i="20"/>
  <c r="P28" i="20"/>
  <c r="P27" i="20" s="1"/>
  <c r="H28" i="20"/>
  <c r="T27" i="20"/>
  <c r="H27" i="20"/>
  <c r="T26" i="20"/>
  <c r="P26" i="20"/>
  <c r="P25" i="20" s="1"/>
  <c r="H26" i="20"/>
  <c r="T25" i="20"/>
  <c r="H25" i="20"/>
  <c r="T24" i="20"/>
  <c r="P24" i="20"/>
  <c r="P22" i="20" s="1"/>
  <c r="H24" i="20"/>
  <c r="T23" i="20"/>
  <c r="T22" i="20" s="1"/>
  <c r="P23" i="20"/>
  <c r="H23" i="20"/>
  <c r="H22" i="20" s="1"/>
  <c r="T21" i="20"/>
  <c r="T20" i="20" s="1"/>
  <c r="P21" i="20"/>
  <c r="H21" i="20"/>
  <c r="H20" i="20" s="1"/>
  <c r="P20" i="20"/>
  <c r="V19" i="20"/>
  <c r="E19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U82" i="20" s="1"/>
  <c r="U81" i="20" s="1"/>
  <c r="S16" i="20"/>
  <c r="S23" i="20" s="1"/>
  <c r="R16" i="20"/>
  <c r="R82" i="20" s="1"/>
  <c r="R81" i="20" s="1"/>
  <c r="Q16" i="20"/>
  <c r="O16" i="20"/>
  <c r="O23" i="20" s="1"/>
  <c r="N16" i="20"/>
  <c r="N82" i="20" s="1"/>
  <c r="N81" i="20" s="1"/>
  <c r="M16" i="20"/>
  <c r="M82" i="20" s="1"/>
  <c r="M81" i="20" s="1"/>
  <c r="L16" i="20"/>
  <c r="L15" i="20" s="1"/>
  <c r="K16" i="20"/>
  <c r="K23" i="20" s="1"/>
  <c r="J16" i="20"/>
  <c r="J82" i="20" s="1"/>
  <c r="J81" i="20" s="1"/>
  <c r="I16" i="20"/>
  <c r="I82" i="20" s="1"/>
  <c r="I81" i="20" s="1"/>
  <c r="G16" i="20"/>
  <c r="F16" i="20"/>
  <c r="F82" i="20" s="1"/>
  <c r="F81" i="20" s="1"/>
  <c r="E16" i="20"/>
  <c r="E82" i="20" s="1"/>
  <c r="U15" i="20"/>
  <c r="T15" i="20"/>
  <c r="T13" i="20" s="1"/>
  <c r="R15" i="20"/>
  <c r="P15" i="20"/>
  <c r="P13" i="20" s="1"/>
  <c r="O15" i="20"/>
  <c r="N15" i="20"/>
  <c r="M15" i="20"/>
  <c r="K15" i="20"/>
  <c r="J15" i="20"/>
  <c r="I15" i="20"/>
  <c r="H15" i="20"/>
  <c r="H13" i="20" s="1"/>
  <c r="F15" i="20"/>
  <c r="U14" i="20"/>
  <c r="U13" i="20" s="1"/>
  <c r="T14" i="20"/>
  <c r="S14" i="20"/>
  <c r="R14" i="20"/>
  <c r="Q14" i="20"/>
  <c r="P14" i="20"/>
  <c r="O14" i="20"/>
  <c r="O13" i="20" s="1"/>
  <c r="M14" i="20"/>
  <c r="M13" i="20" s="1"/>
  <c r="K14" i="20"/>
  <c r="K13" i="20" s="1"/>
  <c r="I14" i="20"/>
  <c r="I13" i="20" s="1"/>
  <c r="H14" i="20"/>
  <c r="F14" i="20"/>
  <c r="E14" i="20"/>
  <c r="R13" i="20"/>
  <c r="F13" i="20"/>
  <c r="U12" i="20"/>
  <c r="T12" i="20"/>
  <c r="S12" i="20"/>
  <c r="S10" i="20" s="1"/>
  <c r="R12" i="20"/>
  <c r="Q12" i="20"/>
  <c r="P12" i="20"/>
  <c r="O12" i="20"/>
  <c r="O10" i="20" s="1"/>
  <c r="N12" i="20"/>
  <c r="M12" i="20"/>
  <c r="L12" i="20"/>
  <c r="K12" i="20"/>
  <c r="K10" i="20" s="1"/>
  <c r="J12" i="20"/>
  <c r="I12" i="20"/>
  <c r="H12" i="20"/>
  <c r="G12" i="20"/>
  <c r="F12" i="20"/>
  <c r="E12" i="20"/>
  <c r="E10" i="20" s="1"/>
  <c r="U11" i="20"/>
  <c r="T11" i="20"/>
  <c r="T10" i="20" s="1"/>
  <c r="S11" i="20"/>
  <c r="R11" i="20"/>
  <c r="R10" i="20" s="1"/>
  <c r="R8" i="20" s="1"/>
  <c r="Q11" i="20"/>
  <c r="P11" i="20"/>
  <c r="P10" i="20" s="1"/>
  <c r="P8" i="20" s="1"/>
  <c r="O11" i="20"/>
  <c r="N11" i="20"/>
  <c r="N10" i="20" s="1"/>
  <c r="N8" i="20" s="1"/>
  <c r="M11" i="20"/>
  <c r="L11" i="20"/>
  <c r="L10" i="20" s="1"/>
  <c r="L8" i="20" s="1"/>
  <c r="K11" i="20"/>
  <c r="J11" i="20"/>
  <c r="J10" i="20" s="1"/>
  <c r="J8" i="20" s="1"/>
  <c r="I11" i="20"/>
  <c r="H11" i="20"/>
  <c r="H10" i="20" s="1"/>
  <c r="H8" i="20" s="1"/>
  <c r="H4" i="20" s="1"/>
  <c r="G11" i="20"/>
  <c r="F11" i="20"/>
  <c r="E11" i="20"/>
  <c r="U10" i="20"/>
  <c r="Q10" i="20"/>
  <c r="M10" i="20"/>
  <c r="I10" i="20"/>
  <c r="F10" i="20"/>
  <c r="F8" i="20" s="1"/>
  <c r="U9" i="20"/>
  <c r="T9" i="20"/>
  <c r="S9" i="20"/>
  <c r="R9" i="20"/>
  <c r="Q9" i="20"/>
  <c r="Q8" i="20" s="1"/>
  <c r="P9" i="20"/>
  <c r="O9" i="20"/>
  <c r="N9" i="20"/>
  <c r="M9" i="20"/>
  <c r="M8" i="20" s="1"/>
  <c r="L9" i="20"/>
  <c r="K9" i="20"/>
  <c r="J9" i="20"/>
  <c r="I9" i="20"/>
  <c r="I8" i="20" s="1"/>
  <c r="F9" i="20"/>
  <c r="E9" i="20"/>
  <c r="T8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U6" i="20"/>
  <c r="U5" i="20" s="1"/>
  <c r="T6" i="20"/>
  <c r="S6" i="20"/>
  <c r="S5" i="20" s="1"/>
  <c r="R6" i="20"/>
  <c r="Q6" i="20"/>
  <c r="Q5" i="20" s="1"/>
  <c r="P6" i="20"/>
  <c r="P5" i="20" s="1"/>
  <c r="O6" i="20"/>
  <c r="O5" i="20" s="1"/>
  <c r="N6" i="20"/>
  <c r="M6" i="20"/>
  <c r="L6" i="20"/>
  <c r="L5" i="20" s="1"/>
  <c r="K6" i="20"/>
  <c r="K5" i="20" s="1"/>
  <c r="J6" i="20"/>
  <c r="I6" i="20"/>
  <c r="G6" i="20"/>
  <c r="F6" i="20"/>
  <c r="F5" i="20" s="1"/>
  <c r="E6" i="20"/>
  <c r="T5" i="20"/>
  <c r="T4" i="20" s="1"/>
  <c r="R5" i="20"/>
  <c r="N5" i="20"/>
  <c r="M5" i="20"/>
  <c r="J5" i="20"/>
  <c r="I5" i="20"/>
  <c r="H5" i="20"/>
  <c r="G5" i="20"/>
  <c r="E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0" i="25"/>
  <c r="W99" i="25"/>
  <c r="W98" i="25"/>
  <c r="W97" i="25"/>
  <c r="V96" i="25"/>
  <c r="U96" i="25"/>
  <c r="T96" i="25"/>
  <c r="T72" i="25" s="1"/>
  <c r="T71" i="25" s="1"/>
  <c r="S96" i="25"/>
  <c r="R96" i="25"/>
  <c r="Q96" i="25"/>
  <c r="P96" i="25"/>
  <c r="P80" i="25" s="1"/>
  <c r="P79" i="25" s="1"/>
  <c r="O96" i="25"/>
  <c r="N96" i="25"/>
  <c r="M96" i="25"/>
  <c r="L96" i="25"/>
  <c r="L80" i="25" s="1"/>
  <c r="L79" i="25" s="1"/>
  <c r="K96" i="25"/>
  <c r="J96" i="25"/>
  <c r="I96" i="25"/>
  <c r="H96" i="25"/>
  <c r="H80" i="25" s="1"/>
  <c r="H79" i="25" s="1"/>
  <c r="G96" i="25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W91" i="25" s="1"/>
  <c r="V90" i="25"/>
  <c r="S90" i="25"/>
  <c r="R90" i="25"/>
  <c r="R89" i="25" s="1"/>
  <c r="Q90" i="25"/>
  <c r="Q89" i="25" s="1"/>
  <c r="Q85" i="25" s="1"/>
  <c r="P90" i="25"/>
  <c r="P89" i="25" s="1"/>
  <c r="O90" i="25"/>
  <c r="N90" i="25"/>
  <c r="N89" i="25" s="1"/>
  <c r="M90" i="25"/>
  <c r="M89" i="25" s="1"/>
  <c r="M85" i="25" s="1"/>
  <c r="L90" i="25"/>
  <c r="L89" i="25" s="1"/>
  <c r="K90" i="25"/>
  <c r="J90" i="25"/>
  <c r="J89" i="25" s="1"/>
  <c r="I90" i="25"/>
  <c r="I89" i="25" s="1"/>
  <c r="I85" i="25" s="1"/>
  <c r="H90" i="25"/>
  <c r="H89" i="25" s="1"/>
  <c r="G90" i="25"/>
  <c r="F90" i="25"/>
  <c r="F89" i="25" s="1"/>
  <c r="E90" i="25"/>
  <c r="V89" i="25"/>
  <c r="U89" i="25"/>
  <c r="T89" i="25"/>
  <c r="S89" i="25"/>
  <c r="S85" i="25" s="1"/>
  <c r="O89" i="25"/>
  <c r="K89" i="25"/>
  <c r="K85" i="25" s="1"/>
  <c r="G89" i="25"/>
  <c r="W88" i="25"/>
  <c r="W87" i="25"/>
  <c r="V86" i="25"/>
  <c r="V85" i="25" s="1"/>
  <c r="S86" i="25"/>
  <c r="R86" i="25"/>
  <c r="Q86" i="25"/>
  <c r="P86" i="25"/>
  <c r="O86" i="25"/>
  <c r="N86" i="25"/>
  <c r="M86" i="25"/>
  <c r="L86" i="25"/>
  <c r="K86" i="25"/>
  <c r="J86" i="25"/>
  <c r="I86" i="25"/>
  <c r="H86" i="25"/>
  <c r="G86" i="25"/>
  <c r="F86" i="25"/>
  <c r="E86" i="25"/>
  <c r="O85" i="25"/>
  <c r="G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U81" i="25" s="1"/>
  <c r="T82" i="25"/>
  <c r="T81" i="25" s="1"/>
  <c r="S82" i="25"/>
  <c r="R82" i="25"/>
  <c r="R81" i="25" s="1"/>
  <c r="Q82" i="25"/>
  <c r="Q81" i="25" s="1"/>
  <c r="P82" i="25"/>
  <c r="P81" i="25" s="1"/>
  <c r="O82" i="25"/>
  <c r="N82" i="25"/>
  <c r="N81" i="25" s="1"/>
  <c r="M82" i="25"/>
  <c r="M81" i="25" s="1"/>
  <c r="L82" i="25"/>
  <c r="L81" i="25" s="1"/>
  <c r="K82" i="25"/>
  <c r="J82" i="25"/>
  <c r="J81" i="25" s="1"/>
  <c r="I82" i="25"/>
  <c r="I81" i="25" s="1"/>
  <c r="H82" i="25"/>
  <c r="H81" i="25" s="1"/>
  <c r="G82" i="25"/>
  <c r="F82" i="25"/>
  <c r="E82" i="25"/>
  <c r="E81" i="25" s="1"/>
  <c r="S81" i="25"/>
  <c r="O81" i="25"/>
  <c r="K81" i="25"/>
  <c r="G81" i="25"/>
  <c r="V80" i="25"/>
  <c r="V79" i="25" s="1"/>
  <c r="U80" i="25"/>
  <c r="S80" i="25"/>
  <c r="R80" i="25"/>
  <c r="R79" i="25" s="1"/>
  <c r="Q80" i="25"/>
  <c r="O80" i="25"/>
  <c r="N80" i="25"/>
  <c r="N79" i="25" s="1"/>
  <c r="M80" i="25"/>
  <c r="K80" i="25"/>
  <c r="J80" i="25"/>
  <c r="J79" i="25" s="1"/>
  <c r="I80" i="25"/>
  <c r="G80" i="25"/>
  <c r="F80" i="25"/>
  <c r="F79" i="25" s="1"/>
  <c r="E80" i="25"/>
  <c r="U79" i="25"/>
  <c r="S79" i="25"/>
  <c r="Q79" i="25"/>
  <c r="O79" i="25"/>
  <c r="M79" i="25"/>
  <c r="K79" i="25"/>
  <c r="I79" i="25"/>
  <c r="G79" i="25"/>
  <c r="E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T76" i="25"/>
  <c r="T75" i="25" s="1"/>
  <c r="S76" i="25"/>
  <c r="R76" i="25"/>
  <c r="R75" i="25" s="1"/>
  <c r="Q76" i="25"/>
  <c r="P76" i="25"/>
  <c r="P75" i="25" s="1"/>
  <c r="O76" i="25"/>
  <c r="N76" i="25"/>
  <c r="N75" i="25" s="1"/>
  <c r="M76" i="25"/>
  <c r="L76" i="25"/>
  <c r="L75" i="25" s="1"/>
  <c r="K76" i="25"/>
  <c r="J76" i="25"/>
  <c r="J75" i="25" s="1"/>
  <c r="I76" i="25"/>
  <c r="H76" i="25"/>
  <c r="H75" i="25" s="1"/>
  <c r="G76" i="25"/>
  <c r="F76" i="25"/>
  <c r="F75" i="25" s="1"/>
  <c r="E76" i="25"/>
  <c r="U75" i="25"/>
  <c r="S75" i="25"/>
  <c r="Q75" i="25"/>
  <c r="O75" i="25"/>
  <c r="M75" i="25"/>
  <c r="K75" i="25"/>
  <c r="I75" i="25"/>
  <c r="G75" i="25"/>
  <c r="E75" i="25"/>
  <c r="V74" i="25"/>
  <c r="V73" i="25" s="1"/>
  <c r="U74" i="25"/>
  <c r="U73" i="25" s="1"/>
  <c r="U52" i="25" s="1"/>
  <c r="T74" i="25"/>
  <c r="T73" i="25" s="1"/>
  <c r="S74" i="25"/>
  <c r="R74" i="25"/>
  <c r="R73" i="25" s="1"/>
  <c r="Q74" i="25"/>
  <c r="Q73" i="25" s="1"/>
  <c r="P74" i="25"/>
  <c r="P73" i="25" s="1"/>
  <c r="O74" i="25"/>
  <c r="O73" i="25" s="1"/>
  <c r="N74" i="25"/>
  <c r="N73" i="25" s="1"/>
  <c r="M74" i="25"/>
  <c r="M73" i="25" s="1"/>
  <c r="L74" i="25"/>
  <c r="L73" i="25" s="1"/>
  <c r="K74" i="25"/>
  <c r="J74" i="25"/>
  <c r="J73" i="25" s="1"/>
  <c r="I74" i="25"/>
  <c r="I73" i="25" s="1"/>
  <c r="H74" i="25"/>
  <c r="H73" i="25" s="1"/>
  <c r="G74" i="25"/>
  <c r="G73" i="25" s="1"/>
  <c r="F74" i="25"/>
  <c r="E74" i="25"/>
  <c r="E73" i="25" s="1"/>
  <c r="S73" i="25"/>
  <c r="K73" i="25"/>
  <c r="V72" i="25"/>
  <c r="V71" i="25" s="1"/>
  <c r="U72" i="25"/>
  <c r="S72" i="25"/>
  <c r="R72" i="25"/>
  <c r="R71" i="25" s="1"/>
  <c r="Q72" i="25"/>
  <c r="O72" i="25"/>
  <c r="N72" i="25"/>
  <c r="N71" i="25" s="1"/>
  <c r="M72" i="25"/>
  <c r="K72" i="25"/>
  <c r="J72" i="25"/>
  <c r="J71" i="25" s="1"/>
  <c r="I72" i="25"/>
  <c r="G72" i="25"/>
  <c r="G71" i="25" s="1"/>
  <c r="F72" i="25"/>
  <c r="F71" i="25" s="1"/>
  <c r="E72" i="25"/>
  <c r="U71" i="25"/>
  <c r="S71" i="25"/>
  <c r="Q71" i="25"/>
  <c r="O71" i="25"/>
  <c r="M71" i="25"/>
  <c r="K71" i="25"/>
  <c r="I71" i="25"/>
  <c r="E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M52" i="25"/>
  <c r="W51" i="25"/>
  <c r="W50" i="25"/>
  <c r="W49" i="25"/>
  <c r="W48" i="25"/>
  <c r="V47" i="25"/>
  <c r="U47" i="25"/>
  <c r="U31" i="25" s="1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W47" i="25" s="1"/>
  <c r="W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S40" i="25"/>
  <c r="S31" i="25" s="1"/>
  <c r="R40" i="25"/>
  <c r="Q40" i="25"/>
  <c r="Q31" i="25" s="1"/>
  <c r="P40" i="25"/>
  <c r="O40" i="25"/>
  <c r="O31" i="25" s="1"/>
  <c r="N40" i="25"/>
  <c r="M40" i="25"/>
  <c r="M31" i="25" s="1"/>
  <c r="L40" i="25"/>
  <c r="K40" i="25"/>
  <c r="K31" i="25" s="1"/>
  <c r="J40" i="25"/>
  <c r="I40" i="25"/>
  <c r="I31" i="25" s="1"/>
  <c r="H40" i="25"/>
  <c r="G40" i="25"/>
  <c r="G31" i="25" s="1"/>
  <c r="F40" i="25"/>
  <c r="E40" i="25"/>
  <c r="E31" i="25" s="1"/>
  <c r="W39" i="25"/>
  <c r="W38" i="25"/>
  <c r="W37" i="25"/>
  <c r="W36" i="25"/>
  <c r="W35" i="25"/>
  <c r="W34" i="25"/>
  <c r="W33" i="25"/>
  <c r="V32" i="25"/>
  <c r="S32" i="25"/>
  <c r="R32" i="25"/>
  <c r="Q32" i="25"/>
  <c r="P32" i="25"/>
  <c r="P31" i="25" s="1"/>
  <c r="O32" i="25"/>
  <c r="N32" i="25"/>
  <c r="M32" i="25"/>
  <c r="L32" i="25"/>
  <c r="L31" i="25" s="1"/>
  <c r="K32" i="25"/>
  <c r="J32" i="25"/>
  <c r="I32" i="25"/>
  <c r="H32" i="25"/>
  <c r="H31" i="25" s="1"/>
  <c r="G32" i="25"/>
  <c r="F32" i="25"/>
  <c r="E32" i="25"/>
  <c r="V31" i="25"/>
  <c r="T31" i="25"/>
  <c r="R31" i="25"/>
  <c r="N31" i="25"/>
  <c r="J31" i="25"/>
  <c r="F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V28" i="25"/>
  <c r="V27" i="25" s="1"/>
  <c r="U28" i="25"/>
  <c r="T28" i="25"/>
  <c r="S28" i="25"/>
  <c r="R28" i="25"/>
  <c r="R27" i="25" s="1"/>
  <c r="Q28" i="25"/>
  <c r="P28" i="25"/>
  <c r="O28" i="25"/>
  <c r="N28" i="25"/>
  <c r="N27" i="25" s="1"/>
  <c r="M28" i="25"/>
  <c r="L28" i="25"/>
  <c r="K28" i="25"/>
  <c r="J28" i="25"/>
  <c r="J27" i="25" s="1"/>
  <c r="I28" i="25"/>
  <c r="H28" i="25"/>
  <c r="G28" i="25"/>
  <c r="F28" i="25"/>
  <c r="F27" i="25" s="1"/>
  <c r="E28" i="25"/>
  <c r="U27" i="25"/>
  <c r="T27" i="25"/>
  <c r="S27" i="25"/>
  <c r="Q27" i="25"/>
  <c r="P27" i="25"/>
  <c r="O27" i="25"/>
  <c r="M27" i="25"/>
  <c r="L27" i="25"/>
  <c r="K27" i="25"/>
  <c r="I27" i="25"/>
  <c r="H27" i="25"/>
  <c r="G27" i="25"/>
  <c r="E27" i="25"/>
  <c r="V26" i="25"/>
  <c r="V25" i="25" s="1"/>
  <c r="V4" i="25" s="1"/>
  <c r="U26" i="25"/>
  <c r="T26" i="25"/>
  <c r="S26" i="25"/>
  <c r="R26" i="25"/>
  <c r="R25" i="25" s="1"/>
  <c r="Q26" i="25"/>
  <c r="P26" i="25"/>
  <c r="O26" i="25"/>
  <c r="N26" i="25"/>
  <c r="N25" i="25" s="1"/>
  <c r="N4" i="25" s="1"/>
  <c r="M26" i="25"/>
  <c r="L26" i="25"/>
  <c r="K26" i="25"/>
  <c r="J26" i="25"/>
  <c r="J25" i="25" s="1"/>
  <c r="I26" i="25"/>
  <c r="H26" i="25"/>
  <c r="G26" i="25"/>
  <c r="F26" i="25"/>
  <c r="F25" i="25" s="1"/>
  <c r="F4" i="25" s="1"/>
  <c r="E26" i="25"/>
  <c r="U25" i="25"/>
  <c r="T25" i="25"/>
  <c r="S25" i="25"/>
  <c r="Q25" i="25"/>
  <c r="P25" i="25"/>
  <c r="O25" i="25"/>
  <c r="M25" i="25"/>
  <c r="L25" i="25"/>
  <c r="K25" i="25"/>
  <c r="I25" i="25"/>
  <c r="H25" i="25"/>
  <c r="G25" i="25"/>
  <c r="E25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V23" i="25"/>
  <c r="U23" i="25"/>
  <c r="T23" i="25"/>
  <c r="T22" i="25" s="1"/>
  <c r="S23" i="25"/>
  <c r="R23" i="25"/>
  <c r="Q23" i="25"/>
  <c r="P23" i="25"/>
  <c r="P22" i="25" s="1"/>
  <c r="O23" i="25"/>
  <c r="N23" i="25"/>
  <c r="M23" i="25"/>
  <c r="L23" i="25"/>
  <c r="L22" i="25" s="1"/>
  <c r="K23" i="25"/>
  <c r="J23" i="25"/>
  <c r="I23" i="25"/>
  <c r="H23" i="25"/>
  <c r="H22" i="25" s="1"/>
  <c r="G23" i="25"/>
  <c r="F23" i="25"/>
  <c r="E23" i="25"/>
  <c r="V22" i="25"/>
  <c r="U22" i="25"/>
  <c r="S22" i="25"/>
  <c r="R22" i="25"/>
  <c r="Q22" i="25"/>
  <c r="O22" i="25"/>
  <c r="N22" i="25"/>
  <c r="M22" i="25"/>
  <c r="K22" i="25"/>
  <c r="J22" i="25"/>
  <c r="I22" i="25"/>
  <c r="G22" i="25"/>
  <c r="F22" i="25"/>
  <c r="E22" i="25"/>
  <c r="V21" i="25"/>
  <c r="U21" i="25"/>
  <c r="T21" i="25"/>
  <c r="T20" i="25" s="1"/>
  <c r="S21" i="25"/>
  <c r="R21" i="25"/>
  <c r="Q21" i="25"/>
  <c r="P21" i="25"/>
  <c r="P20" i="25" s="1"/>
  <c r="O21" i="25"/>
  <c r="N21" i="25"/>
  <c r="M21" i="25"/>
  <c r="L21" i="25"/>
  <c r="L20" i="25" s="1"/>
  <c r="K21" i="25"/>
  <c r="J21" i="25"/>
  <c r="I21" i="25"/>
  <c r="H21" i="25"/>
  <c r="H20" i="25" s="1"/>
  <c r="G21" i="25"/>
  <c r="F21" i="25"/>
  <c r="E21" i="25"/>
  <c r="V20" i="25"/>
  <c r="U20" i="25"/>
  <c r="S20" i="25"/>
  <c r="R20" i="25"/>
  <c r="Q20" i="25"/>
  <c r="O20" i="25"/>
  <c r="N20" i="25"/>
  <c r="M20" i="25"/>
  <c r="K20" i="25"/>
  <c r="J20" i="25"/>
  <c r="I20" i="25"/>
  <c r="G20" i="25"/>
  <c r="F20" i="25"/>
  <c r="E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8" i="25" s="1"/>
  <c r="W17" i="25"/>
  <c r="W16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W15" i="25" s="1"/>
  <c r="V14" i="25"/>
  <c r="U14" i="25"/>
  <c r="T14" i="25"/>
  <c r="S14" i="25"/>
  <c r="S13" i="25" s="1"/>
  <c r="R14" i="25"/>
  <c r="Q14" i="25"/>
  <c r="P14" i="25"/>
  <c r="O14" i="25"/>
  <c r="O13" i="25" s="1"/>
  <c r="N14" i="25"/>
  <c r="M14" i="25"/>
  <c r="L14" i="25"/>
  <c r="K14" i="25"/>
  <c r="K13" i="25" s="1"/>
  <c r="J14" i="25"/>
  <c r="I14" i="25"/>
  <c r="H14" i="25"/>
  <c r="G14" i="25"/>
  <c r="G13" i="25" s="1"/>
  <c r="F14" i="25"/>
  <c r="E14" i="25"/>
  <c r="V13" i="25"/>
  <c r="U13" i="25"/>
  <c r="T13" i="25"/>
  <c r="R13" i="25"/>
  <c r="Q13" i="25"/>
  <c r="P13" i="25"/>
  <c r="N13" i="25"/>
  <c r="M13" i="25"/>
  <c r="L13" i="25"/>
  <c r="J13" i="25"/>
  <c r="I13" i="25"/>
  <c r="H13" i="25"/>
  <c r="F13" i="25"/>
  <c r="E13" i="25"/>
  <c r="V12" i="25"/>
  <c r="U12" i="25"/>
  <c r="S12" i="25"/>
  <c r="R12" i="25"/>
  <c r="R10" i="25" s="1"/>
  <c r="R8" i="25" s="1"/>
  <c r="R4" i="25" s="1"/>
  <c r="Q12" i="25"/>
  <c r="P12" i="25"/>
  <c r="O12" i="25"/>
  <c r="N12" i="25"/>
  <c r="N10" i="25" s="1"/>
  <c r="M12" i="25"/>
  <c r="L12" i="25"/>
  <c r="K12" i="25"/>
  <c r="J12" i="25"/>
  <c r="J10" i="25" s="1"/>
  <c r="J8" i="25" s="1"/>
  <c r="J4" i="25" s="1"/>
  <c r="I12" i="25"/>
  <c r="H12" i="25"/>
  <c r="G12" i="25"/>
  <c r="F12" i="25"/>
  <c r="F10" i="25" s="1"/>
  <c r="E12" i="25"/>
  <c r="V11" i="25"/>
  <c r="V10" i="25" s="1"/>
  <c r="U11" i="25"/>
  <c r="S11" i="25"/>
  <c r="S10" i="25" s="1"/>
  <c r="S8" i="25" s="1"/>
  <c r="S4" i="25" s="1"/>
  <c r="R11" i="25"/>
  <c r="Q11" i="25"/>
  <c r="O11" i="25"/>
  <c r="N11" i="25"/>
  <c r="M11" i="25"/>
  <c r="K11" i="25"/>
  <c r="J11" i="25"/>
  <c r="I11" i="25"/>
  <c r="G11" i="25"/>
  <c r="F11" i="25"/>
  <c r="E11" i="25"/>
  <c r="E10" i="25" s="1"/>
  <c r="U10" i="25"/>
  <c r="U8" i="25" s="1"/>
  <c r="U4" i="25" s="1"/>
  <c r="U3" i="25" s="1"/>
  <c r="T10" i="25"/>
  <c r="Q10" i="25"/>
  <c r="Q8" i="25" s="1"/>
  <c r="Q4" i="25" s="1"/>
  <c r="O10" i="25"/>
  <c r="O8" i="25" s="1"/>
  <c r="M10" i="25"/>
  <c r="M8" i="25" s="1"/>
  <c r="K10" i="25"/>
  <c r="K8" i="25" s="1"/>
  <c r="I10" i="25"/>
  <c r="I8" i="25" s="1"/>
  <c r="I4" i="25" s="1"/>
  <c r="G10" i="25"/>
  <c r="G8" i="25" s="1"/>
  <c r="W9" i="25"/>
  <c r="V8" i="25"/>
  <c r="T8" i="25"/>
  <c r="N8" i="25"/>
  <c r="F8" i="25"/>
  <c r="W7" i="25"/>
  <c r="W6" i="25"/>
  <c r="V5" i="25"/>
  <c r="U5" i="25"/>
  <c r="T5" i="25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T96" i="31"/>
  <c r="S96" i="31"/>
  <c r="S80" i="31" s="1"/>
  <c r="S79" i="31" s="1"/>
  <c r="R96" i="31"/>
  <c r="P96" i="31"/>
  <c r="N96" i="31"/>
  <c r="M96" i="31"/>
  <c r="M80" i="31" s="1"/>
  <c r="M79" i="31" s="1"/>
  <c r="L96" i="31"/>
  <c r="J96" i="31"/>
  <c r="I96" i="31"/>
  <c r="H96" i="31"/>
  <c r="H80" i="31" s="1"/>
  <c r="H79" i="31" s="1"/>
  <c r="F96" i="31"/>
  <c r="F80" i="31" s="1"/>
  <c r="F79" i="31" s="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V93" i="31" s="1"/>
  <c r="E93" i="31"/>
  <c r="V92" i="31"/>
  <c r="U91" i="31"/>
  <c r="T91" i="31"/>
  <c r="S91" i="31"/>
  <c r="R91" i="31"/>
  <c r="P91" i="31"/>
  <c r="O91" i="31"/>
  <c r="N91" i="31"/>
  <c r="M91" i="31"/>
  <c r="L91" i="31"/>
  <c r="I91" i="31"/>
  <c r="I89" i="31" s="1"/>
  <c r="H91" i="31"/>
  <c r="F91" i="31"/>
  <c r="E91" i="31"/>
  <c r="U90" i="31"/>
  <c r="U89" i="31" s="1"/>
  <c r="T90" i="31"/>
  <c r="S90" i="31"/>
  <c r="S89" i="31" s="1"/>
  <c r="R90" i="31"/>
  <c r="P90" i="31"/>
  <c r="P89" i="31" s="1"/>
  <c r="O90" i="31"/>
  <c r="N90" i="31"/>
  <c r="N89" i="31" s="1"/>
  <c r="M90" i="31"/>
  <c r="L90" i="31"/>
  <c r="L89" i="31" s="1"/>
  <c r="I90" i="31"/>
  <c r="H90" i="31"/>
  <c r="H89" i="31" s="1"/>
  <c r="F90" i="31"/>
  <c r="E90" i="31"/>
  <c r="E89" i="31" s="1"/>
  <c r="R89" i="31"/>
  <c r="Q89" i="31"/>
  <c r="M89" i="31"/>
  <c r="K89" i="31"/>
  <c r="J89" i="31"/>
  <c r="G89" i="31"/>
  <c r="F89" i="31"/>
  <c r="V88" i="31"/>
  <c r="V87" i="31"/>
  <c r="U86" i="31"/>
  <c r="T86" i="31"/>
  <c r="S86" i="31"/>
  <c r="R86" i="31"/>
  <c r="R85" i="31" s="1"/>
  <c r="P86" i="31"/>
  <c r="N86" i="31"/>
  <c r="N85" i="31" s="1"/>
  <c r="M86" i="31"/>
  <c r="L86" i="31"/>
  <c r="L85" i="31" s="1"/>
  <c r="I86" i="31"/>
  <c r="H86" i="31"/>
  <c r="F86" i="31"/>
  <c r="E86" i="31"/>
  <c r="V86" i="31" s="1"/>
  <c r="Q85" i="31"/>
  <c r="M85" i="31"/>
  <c r="K85" i="31"/>
  <c r="J85" i="31"/>
  <c r="G85" i="31"/>
  <c r="F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V83" i="31" s="1"/>
  <c r="U82" i="31"/>
  <c r="T82" i="31"/>
  <c r="S82" i="31"/>
  <c r="S81" i="31" s="1"/>
  <c r="R82" i="31"/>
  <c r="R81" i="31" s="1"/>
  <c r="R52" i="31" s="1"/>
  <c r="Q82" i="31"/>
  <c r="Q81" i="31" s="1"/>
  <c r="P82" i="31"/>
  <c r="O82" i="31"/>
  <c r="O81" i="31" s="1"/>
  <c r="N82" i="31"/>
  <c r="N81" i="31" s="1"/>
  <c r="M82" i="31"/>
  <c r="M81" i="31" s="1"/>
  <c r="K82" i="31"/>
  <c r="K81" i="31" s="1"/>
  <c r="J82" i="31"/>
  <c r="I82" i="31"/>
  <c r="H82" i="31"/>
  <c r="F82" i="31"/>
  <c r="E82" i="31"/>
  <c r="U81" i="31"/>
  <c r="T81" i="31"/>
  <c r="P81" i="31"/>
  <c r="J81" i="31"/>
  <c r="I81" i="31"/>
  <c r="H81" i="31"/>
  <c r="F81" i="31"/>
  <c r="E81" i="31"/>
  <c r="U80" i="31"/>
  <c r="T80" i="31"/>
  <c r="T79" i="31" s="1"/>
  <c r="R80" i="31"/>
  <c r="Q80" i="31"/>
  <c r="Q79" i="31" s="1"/>
  <c r="P80" i="31"/>
  <c r="P79" i="31" s="1"/>
  <c r="O80" i="31"/>
  <c r="N80" i="31"/>
  <c r="L80" i="31"/>
  <c r="L79" i="31" s="1"/>
  <c r="I80" i="31"/>
  <c r="I79" i="31" s="1"/>
  <c r="E80" i="31"/>
  <c r="U79" i="31"/>
  <c r="R79" i="31"/>
  <c r="O79" i="31"/>
  <c r="N79" i="31"/>
  <c r="K79" i="31"/>
  <c r="J79" i="31"/>
  <c r="G79" i="31"/>
  <c r="E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U75" i="31" s="1"/>
  <c r="T76" i="31"/>
  <c r="T75" i="31" s="1"/>
  <c r="S76" i="31"/>
  <c r="S75" i="31" s="1"/>
  <c r="R76" i="31"/>
  <c r="Q76" i="31"/>
  <c r="P76" i="31"/>
  <c r="P75" i="31" s="1"/>
  <c r="O76" i="31"/>
  <c r="O75" i="31" s="1"/>
  <c r="N76" i="31"/>
  <c r="M76" i="31"/>
  <c r="M75" i="31" s="1"/>
  <c r="L76" i="31"/>
  <c r="L75" i="31" s="1"/>
  <c r="I76" i="31"/>
  <c r="I75" i="31" s="1"/>
  <c r="H76" i="31"/>
  <c r="H75" i="31" s="1"/>
  <c r="F76" i="31"/>
  <c r="F75" i="31" s="1"/>
  <c r="E76" i="31"/>
  <c r="E75" i="31" s="1"/>
  <c r="R75" i="31"/>
  <c r="Q75" i="31"/>
  <c r="N75" i="31"/>
  <c r="K75" i="31"/>
  <c r="J75" i="31"/>
  <c r="G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N74" i="31"/>
  <c r="M74" i="31"/>
  <c r="M73" i="31" s="1"/>
  <c r="L74" i="31"/>
  <c r="L73" i="31" s="1"/>
  <c r="I74" i="31"/>
  <c r="I73" i="31" s="1"/>
  <c r="H74" i="31"/>
  <c r="F74" i="31"/>
  <c r="F73" i="31" s="1"/>
  <c r="E74" i="31"/>
  <c r="S73" i="31"/>
  <c r="R73" i="31"/>
  <c r="O73" i="31"/>
  <c r="N73" i="31"/>
  <c r="K73" i="31"/>
  <c r="J73" i="31"/>
  <c r="H73" i="31"/>
  <c r="G73" i="31"/>
  <c r="U72" i="31"/>
  <c r="U71" i="31" s="1"/>
  <c r="T72" i="31"/>
  <c r="S72" i="31"/>
  <c r="R72" i="31"/>
  <c r="Q72" i="31"/>
  <c r="Q71" i="31" s="1"/>
  <c r="P72" i="31"/>
  <c r="P71" i="31" s="1"/>
  <c r="N72" i="31"/>
  <c r="L72" i="31"/>
  <c r="I72" i="31"/>
  <c r="I71" i="31" s="1"/>
  <c r="H72" i="31"/>
  <c r="F72" i="31"/>
  <c r="F71" i="31" s="1"/>
  <c r="E72" i="31"/>
  <c r="T71" i="31"/>
  <c r="S71" i="31"/>
  <c r="R71" i="31"/>
  <c r="O71" i="31"/>
  <c r="N71" i="31"/>
  <c r="L71" i="31"/>
  <c r="K71" i="31"/>
  <c r="J71" i="31"/>
  <c r="H71" i="31"/>
  <c r="G71" i="31"/>
  <c r="V70" i="31"/>
  <c r="V69" i="31"/>
  <c r="S68" i="31"/>
  <c r="F68" i="31"/>
  <c r="E68" i="31"/>
  <c r="V68" i="31" s="1"/>
  <c r="V67" i="31"/>
  <c r="V66" i="31"/>
  <c r="V65" i="31"/>
  <c r="V64" i="31"/>
  <c r="V63" i="31"/>
  <c r="F63" i="31"/>
  <c r="V62" i="31"/>
  <c r="V61" i="31"/>
  <c r="I61" i="31"/>
  <c r="I53" i="31" s="1"/>
  <c r="V60" i="31"/>
  <c r="V59" i="31"/>
  <c r="V58" i="31"/>
  <c r="V57" i="31"/>
  <c r="V56" i="31"/>
  <c r="V55" i="31"/>
  <c r="V54" i="31"/>
  <c r="P54" i="31"/>
  <c r="N54" i="31"/>
  <c r="I54" i="31"/>
  <c r="U53" i="31"/>
  <c r="T53" i="31"/>
  <c r="S53" i="31"/>
  <c r="R53" i="31"/>
  <c r="P53" i="31"/>
  <c r="O53" i="31"/>
  <c r="N53" i="31"/>
  <c r="L53" i="31"/>
  <c r="K53" i="31"/>
  <c r="J53" i="31"/>
  <c r="H53" i="31"/>
  <c r="G53" i="31"/>
  <c r="E53" i="31"/>
  <c r="J52" i="31"/>
  <c r="V51" i="31"/>
  <c r="V50" i="31"/>
  <c r="V49" i="31"/>
  <c r="Q48" i="31"/>
  <c r="Q47" i="31" s="1"/>
  <c r="Q31" i="31" s="1"/>
  <c r="L48" i="31"/>
  <c r="U47" i="31"/>
  <c r="T47" i="31"/>
  <c r="S47" i="31"/>
  <c r="R47" i="31"/>
  <c r="P47" i="31"/>
  <c r="O47" i="31"/>
  <c r="N47" i="31"/>
  <c r="M47" i="31"/>
  <c r="K47" i="31"/>
  <c r="J47" i="31"/>
  <c r="I47" i="31"/>
  <c r="H47" i="31"/>
  <c r="G47" i="31"/>
  <c r="F47" i="31"/>
  <c r="E47" i="31"/>
  <c r="Q46" i="31"/>
  <c r="M46" i="31"/>
  <c r="L46" i="31"/>
  <c r="L45" i="31" s="1"/>
  <c r="E46" i="31"/>
  <c r="E45" i="31" s="1"/>
  <c r="U45" i="31"/>
  <c r="T45" i="31"/>
  <c r="S45" i="31"/>
  <c r="R45" i="31"/>
  <c r="Q45" i="31"/>
  <c r="P45" i="31"/>
  <c r="O45" i="31"/>
  <c r="O31" i="31" s="1"/>
  <c r="N45" i="31"/>
  <c r="M45" i="31"/>
  <c r="K45" i="31"/>
  <c r="J45" i="31"/>
  <c r="I45" i="31"/>
  <c r="H45" i="31"/>
  <c r="G45" i="31"/>
  <c r="F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V42" i="31" s="1"/>
  <c r="V41" i="31"/>
  <c r="E41" i="31"/>
  <c r="E40" i="31" s="1"/>
  <c r="U40" i="31"/>
  <c r="T40" i="31"/>
  <c r="S40" i="31"/>
  <c r="S31" i="31" s="1"/>
  <c r="R40" i="31"/>
  <c r="P40" i="31"/>
  <c r="N40" i="3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U31" i="31" s="1"/>
  <c r="T32" i="31"/>
  <c r="S32" i="31"/>
  <c r="R32" i="31"/>
  <c r="P32" i="31"/>
  <c r="P31" i="31" s="1"/>
  <c r="N32" i="31"/>
  <c r="N31" i="31" s="1"/>
  <c r="M32" i="31"/>
  <c r="L32" i="31"/>
  <c r="J32" i="31"/>
  <c r="J31" i="31" s="1"/>
  <c r="I32" i="31"/>
  <c r="I31" i="31" s="1"/>
  <c r="H32" i="31"/>
  <c r="F32" i="31"/>
  <c r="E32" i="31"/>
  <c r="V32" i="31" s="1"/>
  <c r="R31" i="31"/>
  <c r="M31" i="31"/>
  <c r="K31" i="31"/>
  <c r="G31" i="31"/>
  <c r="F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S29" i="31"/>
  <c r="R29" i="31"/>
  <c r="Q29" i="31"/>
  <c r="P29" i="31"/>
  <c r="N29" i="31"/>
  <c r="M29" i="31"/>
  <c r="L29" i="31"/>
  <c r="K29" i="31"/>
  <c r="I29" i="31"/>
  <c r="H29" i="31"/>
  <c r="F29" i="31"/>
  <c r="V29" i="31" s="1"/>
  <c r="E29" i="31"/>
  <c r="U28" i="31"/>
  <c r="U27" i="31" s="1"/>
  <c r="T28" i="31"/>
  <c r="T27" i="31" s="1"/>
  <c r="S28" i="31"/>
  <c r="S27" i="31" s="1"/>
  <c r="R28" i="31"/>
  <c r="R27" i="31" s="1"/>
  <c r="Q28" i="31"/>
  <c r="Q27" i="31" s="1"/>
  <c r="P28" i="31"/>
  <c r="P27" i="31" s="1"/>
  <c r="O28" i="31"/>
  <c r="O27" i="31" s="1"/>
  <c r="N28" i="31"/>
  <c r="M28" i="31"/>
  <c r="M27" i="31" s="1"/>
  <c r="K28" i="31"/>
  <c r="K27" i="31" s="1"/>
  <c r="J28" i="31"/>
  <c r="J27" i="31" s="1"/>
  <c r="I28" i="31"/>
  <c r="I27" i="31" s="1"/>
  <c r="H28" i="31"/>
  <c r="H27" i="31" s="1"/>
  <c r="F28" i="31"/>
  <c r="E28" i="31"/>
  <c r="N27" i="31"/>
  <c r="F27" i="31"/>
  <c r="U26" i="31"/>
  <c r="U25" i="31" s="1"/>
  <c r="T26" i="31"/>
  <c r="T25" i="31" s="1"/>
  <c r="S26" i="31"/>
  <c r="R26" i="31"/>
  <c r="Q26" i="31"/>
  <c r="Q25" i="31" s="1"/>
  <c r="P26" i="31"/>
  <c r="P25" i="31" s="1"/>
  <c r="O26" i="31"/>
  <c r="N26" i="31"/>
  <c r="N25" i="31" s="1"/>
  <c r="M26" i="31"/>
  <c r="M25" i="31" s="1"/>
  <c r="K26" i="31"/>
  <c r="J26" i="31"/>
  <c r="I26" i="31"/>
  <c r="I25" i="31" s="1"/>
  <c r="H26" i="31"/>
  <c r="H25" i="31" s="1"/>
  <c r="F26" i="31"/>
  <c r="E26" i="31"/>
  <c r="S25" i="31"/>
  <c r="R25" i="31"/>
  <c r="O25" i="31"/>
  <c r="K25" i="31"/>
  <c r="J25" i="31"/>
  <c r="F25" i="31"/>
  <c r="U24" i="31"/>
  <c r="T24" i="31"/>
  <c r="T22" i="31" s="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E22" i="31" s="1"/>
  <c r="U23" i="31"/>
  <c r="T23" i="31"/>
  <c r="S23" i="31"/>
  <c r="R23" i="31"/>
  <c r="R22" i="31" s="1"/>
  <c r="Q23" i="31"/>
  <c r="P23" i="31"/>
  <c r="O23" i="31"/>
  <c r="N23" i="31"/>
  <c r="N22" i="31" s="1"/>
  <c r="M23" i="31"/>
  <c r="K23" i="31"/>
  <c r="J23" i="31"/>
  <c r="I23" i="31"/>
  <c r="I22" i="31" s="1"/>
  <c r="H23" i="31"/>
  <c r="H22" i="31" s="1"/>
  <c r="F23" i="31"/>
  <c r="E23" i="31"/>
  <c r="U22" i="31"/>
  <c r="Q22" i="31"/>
  <c r="P22" i="31"/>
  <c r="M22" i="31"/>
  <c r="U21" i="31"/>
  <c r="T21" i="31"/>
  <c r="S21" i="31"/>
  <c r="S20" i="31" s="1"/>
  <c r="R21" i="31"/>
  <c r="R20" i="31" s="1"/>
  <c r="Q21" i="31"/>
  <c r="Q20" i="31" s="1"/>
  <c r="P21" i="31"/>
  <c r="O21" i="31"/>
  <c r="O20" i="31" s="1"/>
  <c r="N21" i="31"/>
  <c r="N20" i="31" s="1"/>
  <c r="M21" i="31"/>
  <c r="K21" i="31"/>
  <c r="K20" i="31" s="1"/>
  <c r="J21" i="31"/>
  <c r="J20" i="31" s="1"/>
  <c r="I21" i="31"/>
  <c r="I20" i="31" s="1"/>
  <c r="H21" i="31"/>
  <c r="F21" i="31"/>
  <c r="E21" i="31"/>
  <c r="U20" i="31"/>
  <c r="T20" i="31"/>
  <c r="P20" i="31"/>
  <c r="M20" i="31"/>
  <c r="H20" i="31"/>
  <c r="E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V16" i="31"/>
  <c r="L16" i="31"/>
  <c r="L28" i="31" s="1"/>
  <c r="L27" i="31" s="1"/>
  <c r="G16" i="31"/>
  <c r="G30" i="31" s="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G15" i="31"/>
  <c r="F15" i="31"/>
  <c r="E15" i="31"/>
  <c r="U14" i="31"/>
  <c r="U13" i="31" s="1"/>
  <c r="T14" i="31"/>
  <c r="S14" i="31"/>
  <c r="S13" i="31" s="1"/>
  <c r="R14" i="31"/>
  <c r="R13" i="31" s="1"/>
  <c r="Q14" i="31"/>
  <c r="Q13" i="31" s="1"/>
  <c r="P14" i="31"/>
  <c r="O14" i="31"/>
  <c r="O13" i="31" s="1"/>
  <c r="N14" i="31"/>
  <c r="M14" i="31"/>
  <c r="M13" i="31" s="1"/>
  <c r="L14" i="31"/>
  <c r="K14" i="31"/>
  <c r="K13" i="31" s="1"/>
  <c r="J14" i="31"/>
  <c r="J13" i="31" s="1"/>
  <c r="I14" i="31"/>
  <c r="I13" i="31" s="1"/>
  <c r="H14" i="31"/>
  <c r="G14" i="31"/>
  <c r="G13" i="31" s="1"/>
  <c r="F14" i="31"/>
  <c r="E14" i="31"/>
  <c r="V14" i="31" s="1"/>
  <c r="N13" i="31"/>
  <c r="F13" i="31"/>
  <c r="U12" i="31"/>
  <c r="T12" i="31"/>
  <c r="S12" i="31"/>
  <c r="S10" i="31" s="1"/>
  <c r="S8" i="31" s="1"/>
  <c r="R12" i="31"/>
  <c r="Q12" i="31"/>
  <c r="P12" i="31"/>
  <c r="N12" i="31"/>
  <c r="M12" i="31"/>
  <c r="L12" i="31"/>
  <c r="I12" i="31"/>
  <c r="H12" i="31"/>
  <c r="H10" i="31" s="1"/>
  <c r="H8" i="31" s="1"/>
  <c r="F12" i="31"/>
  <c r="E12" i="31"/>
  <c r="U11" i="31"/>
  <c r="U10" i="31" s="1"/>
  <c r="U8" i="31" s="1"/>
  <c r="T11" i="31"/>
  <c r="S11" i="31"/>
  <c r="R11" i="31"/>
  <c r="R10" i="31" s="1"/>
  <c r="R8" i="31" s="1"/>
  <c r="Q11" i="31"/>
  <c r="Q10" i="31" s="1"/>
  <c r="Q8" i="31" s="1"/>
  <c r="P11" i="31"/>
  <c r="P10" i="31" s="1"/>
  <c r="N11" i="31"/>
  <c r="M11" i="31"/>
  <c r="M10" i="31" s="1"/>
  <c r="L11" i="31"/>
  <c r="I11" i="31"/>
  <c r="H11" i="31"/>
  <c r="F11" i="31"/>
  <c r="E11" i="31"/>
  <c r="E10" i="31" s="1"/>
  <c r="T10" i="31"/>
  <c r="T8" i="31" s="1"/>
  <c r="O10" i="31"/>
  <c r="O8" i="31" s="1"/>
  <c r="L10" i="31"/>
  <c r="L8" i="31" s="1"/>
  <c r="K10" i="31"/>
  <c r="J10" i="31"/>
  <c r="G10" i="31"/>
  <c r="G8" i="31" s="1"/>
  <c r="Q9" i="31"/>
  <c r="P9" i="31"/>
  <c r="M9" i="31"/>
  <c r="E9" i="31"/>
  <c r="V9" i="31" s="1"/>
  <c r="K8" i="31"/>
  <c r="J8" i="31"/>
  <c r="Q7" i="31"/>
  <c r="P7" i="31"/>
  <c r="M7" i="31"/>
  <c r="E7" i="31"/>
  <c r="Q6" i="31"/>
  <c r="P6" i="31"/>
  <c r="P5" i="31" s="1"/>
  <c r="M6" i="31"/>
  <c r="M5" i="31" s="1"/>
  <c r="E6" i="31"/>
  <c r="U5" i="31"/>
  <c r="T5" i="31"/>
  <c r="S5" i="31"/>
  <c r="R5" i="31"/>
  <c r="Q5" i="31"/>
  <c r="O5" i="31"/>
  <c r="N5" i="31"/>
  <c r="L5" i="31"/>
  <c r="K5" i="31"/>
  <c r="J5" i="31"/>
  <c r="I5" i="31"/>
  <c r="H5" i="31"/>
  <c r="G5" i="31"/>
  <c r="F5" i="31"/>
  <c r="E5" i="31"/>
  <c r="J109" i="21"/>
  <c r="L109" i="21" s="1"/>
  <c r="L108" i="21"/>
  <c r="J108" i="2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K80" i="21" s="1"/>
  <c r="K79" i="21" s="1"/>
  <c r="J96" i="21"/>
  <c r="J80" i="21" s="1"/>
  <c r="J79" i="21" s="1"/>
  <c r="I96" i="21"/>
  <c r="H96" i="21"/>
  <c r="G96" i="21"/>
  <c r="G80" i="21" s="1"/>
  <c r="G79" i="21" s="1"/>
  <c r="F96" i="21"/>
  <c r="F80" i="21" s="1"/>
  <c r="F79" i="21" s="1"/>
  <c r="E96" i="21"/>
  <c r="L95" i="21"/>
  <c r="L94" i="21"/>
  <c r="K93" i="21"/>
  <c r="J93" i="21"/>
  <c r="I93" i="21"/>
  <c r="H93" i="21"/>
  <c r="G93" i="21"/>
  <c r="F93" i="21"/>
  <c r="E93" i="21"/>
  <c r="L92" i="21"/>
  <c r="K91" i="21"/>
  <c r="J91" i="21"/>
  <c r="I91" i="21"/>
  <c r="H91" i="21"/>
  <c r="G91" i="21"/>
  <c r="F91" i="21"/>
  <c r="E91" i="21"/>
  <c r="K90" i="21"/>
  <c r="K89" i="21" s="1"/>
  <c r="K85" i="21" s="1"/>
  <c r="J90" i="21"/>
  <c r="J89" i="21" s="1"/>
  <c r="J85" i="21" s="1"/>
  <c r="I90" i="21"/>
  <c r="H90" i="21"/>
  <c r="H89" i="21" s="1"/>
  <c r="H85" i="21" s="1"/>
  <c r="G90" i="21"/>
  <c r="G89" i="21" s="1"/>
  <c r="G85" i="21" s="1"/>
  <c r="F90" i="21"/>
  <c r="F89" i="21" s="1"/>
  <c r="F85" i="21" s="1"/>
  <c r="E90" i="21"/>
  <c r="I89" i="21"/>
  <c r="I85" i="21" s="1"/>
  <c r="E89" i="21"/>
  <c r="L88" i="21"/>
  <c r="L87" i="21"/>
  <c r="K86" i="21"/>
  <c r="J86" i="21"/>
  <c r="I86" i="21"/>
  <c r="H86" i="21"/>
  <c r="G86" i="21"/>
  <c r="F86" i="21"/>
  <c r="E86" i="21"/>
  <c r="E85" i="21"/>
  <c r="L84" i="21"/>
  <c r="K83" i="21"/>
  <c r="J83" i="21"/>
  <c r="I83" i="21"/>
  <c r="H83" i="21"/>
  <c r="G83" i="21"/>
  <c r="F83" i="21"/>
  <c r="E83" i="21"/>
  <c r="L83" i="21" s="1"/>
  <c r="K82" i="21"/>
  <c r="J82" i="21"/>
  <c r="I82" i="21"/>
  <c r="I81" i="21" s="1"/>
  <c r="G82" i="21"/>
  <c r="G81" i="21" s="1"/>
  <c r="F82" i="21"/>
  <c r="E82" i="21"/>
  <c r="K81" i="21"/>
  <c r="J81" i="21"/>
  <c r="F81" i="21"/>
  <c r="E81" i="21"/>
  <c r="I80" i="21"/>
  <c r="E80" i="21"/>
  <c r="I79" i="21"/>
  <c r="E79" i="21"/>
  <c r="L78" i="21"/>
  <c r="K77" i="21"/>
  <c r="J77" i="21"/>
  <c r="I77" i="21"/>
  <c r="H77" i="21"/>
  <c r="G77" i="21"/>
  <c r="F77" i="21"/>
  <c r="E77" i="21"/>
  <c r="L77" i="21" s="1"/>
  <c r="K76" i="21"/>
  <c r="J76" i="21"/>
  <c r="J75" i="21" s="1"/>
  <c r="I76" i="21"/>
  <c r="I75" i="21" s="1"/>
  <c r="H76" i="21"/>
  <c r="H75" i="21" s="1"/>
  <c r="G76" i="21"/>
  <c r="F76" i="21"/>
  <c r="F75" i="21" s="1"/>
  <c r="E76" i="21"/>
  <c r="E75" i="21" s="1"/>
  <c r="K75" i="21"/>
  <c r="G75" i="21"/>
  <c r="K74" i="21"/>
  <c r="K73" i="21" s="1"/>
  <c r="J74" i="21"/>
  <c r="J73" i="21" s="1"/>
  <c r="I74" i="21"/>
  <c r="H74" i="21"/>
  <c r="H73" i="21" s="1"/>
  <c r="G74" i="21"/>
  <c r="G73" i="21" s="1"/>
  <c r="F74" i="21"/>
  <c r="F73" i="21" s="1"/>
  <c r="E74" i="21"/>
  <c r="I73" i="21"/>
  <c r="E73" i="21"/>
  <c r="K72" i="21"/>
  <c r="I72" i="21"/>
  <c r="I71" i="21" s="1"/>
  <c r="G72" i="21"/>
  <c r="G71" i="21" s="1"/>
  <c r="E72" i="21"/>
  <c r="K71" i="21"/>
  <c r="E71" i="21"/>
  <c r="E52" i="21" s="1"/>
  <c r="L70" i="21"/>
  <c r="L69" i="21"/>
  <c r="H68" i="21"/>
  <c r="L68" i="21" s="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G53" i="21"/>
  <c r="F53" i="21"/>
  <c r="E53" i="21"/>
  <c r="L51" i="21"/>
  <c r="L50" i="21"/>
  <c r="L49" i="21"/>
  <c r="J48" i="21"/>
  <c r="L48" i="21" s="1"/>
  <c r="K47" i="21"/>
  <c r="I47" i="21"/>
  <c r="H47" i="21"/>
  <c r="G47" i="21"/>
  <c r="F47" i="21"/>
  <c r="E47" i="21"/>
  <c r="J46" i="21"/>
  <c r="J45" i="21" s="1"/>
  <c r="H46" i="21"/>
  <c r="H45" i="21" s="1"/>
  <c r="K45" i="21"/>
  <c r="I45" i="21"/>
  <c r="G45" i="21"/>
  <c r="F45" i="21"/>
  <c r="E45" i="21"/>
  <c r="L44" i="21"/>
  <c r="L43" i="21"/>
  <c r="K42" i="21"/>
  <c r="J42" i="21"/>
  <c r="I42" i="21"/>
  <c r="H42" i="21"/>
  <c r="G42" i="21"/>
  <c r="F42" i="21"/>
  <c r="E42" i="21"/>
  <c r="L42" i="21" s="1"/>
  <c r="L41" i="21"/>
  <c r="K40" i="21"/>
  <c r="J40" i="21"/>
  <c r="I40" i="21"/>
  <c r="H40" i="21"/>
  <c r="G40" i="21"/>
  <c r="F40" i="21"/>
  <c r="E40" i="21"/>
  <c r="L39" i="21"/>
  <c r="L38" i="21"/>
  <c r="L37" i="21"/>
  <c r="L36" i="21"/>
  <c r="L35" i="21"/>
  <c r="L34" i="21"/>
  <c r="L33" i="21"/>
  <c r="K32" i="21"/>
  <c r="K31" i="21" s="1"/>
  <c r="J32" i="21"/>
  <c r="I32" i="21"/>
  <c r="H32" i="21"/>
  <c r="G32" i="21"/>
  <c r="G31" i="21" s="1"/>
  <c r="F32" i="21"/>
  <c r="E32" i="21"/>
  <c r="F31" i="21"/>
  <c r="K30" i="21"/>
  <c r="J30" i="21"/>
  <c r="I30" i="21"/>
  <c r="G30" i="21"/>
  <c r="F30" i="21"/>
  <c r="E30" i="21"/>
  <c r="K29" i="21"/>
  <c r="J29" i="21"/>
  <c r="I29" i="21"/>
  <c r="H29" i="21"/>
  <c r="G29" i="21"/>
  <c r="F29" i="21"/>
  <c r="E29" i="21"/>
  <c r="K28" i="21"/>
  <c r="K27" i="21" s="1"/>
  <c r="J28" i="21"/>
  <c r="I28" i="21"/>
  <c r="G28" i="21"/>
  <c r="G27" i="21" s="1"/>
  <c r="F28" i="21"/>
  <c r="F27" i="21" s="1"/>
  <c r="E28" i="21"/>
  <c r="J27" i="21"/>
  <c r="I27" i="21"/>
  <c r="E27" i="21"/>
  <c r="K26" i="21"/>
  <c r="K25" i="21" s="1"/>
  <c r="J26" i="21"/>
  <c r="I26" i="21"/>
  <c r="G26" i="21"/>
  <c r="G25" i="21" s="1"/>
  <c r="F26" i="21"/>
  <c r="F25" i="21" s="1"/>
  <c r="E26" i="21"/>
  <c r="J25" i="21"/>
  <c r="I25" i="21"/>
  <c r="E25" i="21"/>
  <c r="K24" i="21"/>
  <c r="J24" i="21"/>
  <c r="I24" i="21"/>
  <c r="G24" i="21"/>
  <c r="F24" i="21"/>
  <c r="E24" i="21"/>
  <c r="K23" i="21"/>
  <c r="J23" i="21"/>
  <c r="J22" i="21" s="1"/>
  <c r="I23" i="21"/>
  <c r="I22" i="21" s="1"/>
  <c r="G23" i="21"/>
  <c r="F23" i="21"/>
  <c r="E23" i="21"/>
  <c r="E22" i="21" s="1"/>
  <c r="K22" i="21"/>
  <c r="G22" i="21"/>
  <c r="F22" i="21"/>
  <c r="K21" i="21"/>
  <c r="J21" i="21"/>
  <c r="J20" i="21" s="1"/>
  <c r="I21" i="21"/>
  <c r="I20" i="21" s="1"/>
  <c r="G21" i="21"/>
  <c r="F21" i="21"/>
  <c r="E21" i="21"/>
  <c r="E20" i="21" s="1"/>
  <c r="K20" i="21"/>
  <c r="G20" i="21"/>
  <c r="F20" i="21"/>
  <c r="L19" i="21"/>
  <c r="K18" i="21"/>
  <c r="J18" i="21"/>
  <c r="I18" i="21"/>
  <c r="H18" i="21"/>
  <c r="G18" i="21"/>
  <c r="F18" i="21"/>
  <c r="E18" i="21"/>
  <c r="L17" i="21"/>
  <c r="H16" i="21"/>
  <c r="H30" i="21" s="1"/>
  <c r="K15" i="21"/>
  <c r="J15" i="21"/>
  <c r="I15" i="21"/>
  <c r="H15" i="21"/>
  <c r="G15" i="21"/>
  <c r="F15" i="21"/>
  <c r="E15" i="21"/>
  <c r="K14" i="21"/>
  <c r="K13" i="21" s="1"/>
  <c r="J14" i="21"/>
  <c r="I14" i="21"/>
  <c r="I13" i="21" s="1"/>
  <c r="G14" i="21"/>
  <c r="G13" i="21" s="1"/>
  <c r="F14" i="21"/>
  <c r="E14" i="21"/>
  <c r="E13" i="21" s="1"/>
  <c r="J13" i="21"/>
  <c r="F13" i="21"/>
  <c r="K12" i="21"/>
  <c r="J12" i="21"/>
  <c r="I12" i="21"/>
  <c r="I10" i="21" s="1"/>
  <c r="I8" i="21" s="1"/>
  <c r="H12" i="21"/>
  <c r="G12" i="21"/>
  <c r="F12" i="21"/>
  <c r="E12" i="21"/>
  <c r="E10" i="21" s="1"/>
  <c r="K11" i="21"/>
  <c r="J11" i="21"/>
  <c r="I11" i="21"/>
  <c r="H11" i="21"/>
  <c r="H10" i="21" s="1"/>
  <c r="G11" i="21"/>
  <c r="F11" i="21"/>
  <c r="E11" i="21"/>
  <c r="K10" i="21"/>
  <c r="K8" i="21" s="1"/>
  <c r="J10" i="21"/>
  <c r="J8" i="21" s="1"/>
  <c r="G10" i="21"/>
  <c r="G8" i="21" s="1"/>
  <c r="F10" i="21"/>
  <c r="F8" i="21" s="1"/>
  <c r="H9" i="21"/>
  <c r="L7" i="21"/>
  <c r="H7" i="21"/>
  <c r="H6" i="21"/>
  <c r="H5" i="21" s="1"/>
  <c r="K5" i="21"/>
  <c r="J5" i="21"/>
  <c r="I5" i="21"/>
  <c r="G5" i="21"/>
  <c r="F5" i="21"/>
  <c r="E5" i="21"/>
  <c r="K109" i="26"/>
  <c r="S109" i="26" s="1"/>
  <c r="R108" i="26"/>
  <c r="K108" i="26"/>
  <c r="S107" i="26"/>
  <c r="S106" i="26"/>
  <c r="S105" i="26"/>
  <c r="R104" i="26"/>
  <c r="N104" i="26"/>
  <c r="N101" i="26" s="1"/>
  <c r="M104" i="26"/>
  <c r="M101" i="26" s="1"/>
  <c r="L104" i="26"/>
  <c r="K104" i="26"/>
  <c r="S103" i="26"/>
  <c r="S102" i="26"/>
  <c r="R101" i="26"/>
  <c r="Q101" i="26"/>
  <c r="P101" i="26"/>
  <c r="O101" i="26"/>
  <c r="L101" i="26"/>
  <c r="J101" i="26"/>
  <c r="I101" i="26"/>
  <c r="H101" i="26"/>
  <c r="G101" i="26"/>
  <c r="F101" i="26"/>
  <c r="E101" i="26"/>
  <c r="S100" i="26"/>
  <c r="S99" i="26"/>
  <c r="S98" i="26"/>
  <c r="S97" i="26"/>
  <c r="R96" i="26"/>
  <c r="Q96" i="26"/>
  <c r="P96" i="26"/>
  <c r="O96" i="26"/>
  <c r="N96" i="26"/>
  <c r="M96" i="26"/>
  <c r="L96" i="26"/>
  <c r="K96" i="26"/>
  <c r="J96" i="26"/>
  <c r="I96" i="26"/>
  <c r="H96" i="26"/>
  <c r="G96" i="26"/>
  <c r="F96" i="26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M91" i="26"/>
  <c r="L91" i="26"/>
  <c r="K91" i="26"/>
  <c r="J91" i="26"/>
  <c r="I91" i="26"/>
  <c r="H91" i="26"/>
  <c r="G91" i="26"/>
  <c r="F91" i="26"/>
  <c r="E91" i="26"/>
  <c r="R90" i="26"/>
  <c r="Q90" i="26"/>
  <c r="Q89" i="26" s="1"/>
  <c r="P90" i="26"/>
  <c r="O90" i="26"/>
  <c r="N90" i="26"/>
  <c r="M90" i="26"/>
  <c r="M89" i="26" s="1"/>
  <c r="L90" i="26"/>
  <c r="K90" i="26"/>
  <c r="J90" i="26"/>
  <c r="I90" i="26"/>
  <c r="I89" i="26" s="1"/>
  <c r="H90" i="26"/>
  <c r="G90" i="26"/>
  <c r="F90" i="26"/>
  <c r="E90" i="26"/>
  <c r="S90" i="26" s="1"/>
  <c r="R89" i="26"/>
  <c r="P89" i="26"/>
  <c r="N89" i="26"/>
  <c r="L89" i="26"/>
  <c r="J89" i="26"/>
  <c r="H89" i="26"/>
  <c r="F89" i="26"/>
  <c r="S88" i="26"/>
  <c r="S87" i="26"/>
  <c r="R86" i="26"/>
  <c r="Q86" i="26"/>
  <c r="P86" i="26"/>
  <c r="P85" i="26" s="1"/>
  <c r="O86" i="26"/>
  <c r="N86" i="26"/>
  <c r="M86" i="26"/>
  <c r="L86" i="26"/>
  <c r="L85" i="26" s="1"/>
  <c r="K86" i="26"/>
  <c r="J86" i="26"/>
  <c r="I86" i="26"/>
  <c r="H86" i="26"/>
  <c r="H85" i="26" s="1"/>
  <c r="G86" i="26"/>
  <c r="F86" i="26"/>
  <c r="E86" i="26"/>
  <c r="R85" i="26"/>
  <c r="N85" i="26"/>
  <c r="J85" i="26"/>
  <c r="F85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S83" i="26" s="1"/>
  <c r="R82" i="26"/>
  <c r="R81" i="26" s="1"/>
  <c r="Q82" i="26"/>
  <c r="Q81" i="26" s="1"/>
  <c r="N82" i="26"/>
  <c r="M82" i="26"/>
  <c r="M81" i="26" s="1"/>
  <c r="H82" i="26"/>
  <c r="N81" i="26"/>
  <c r="H81" i="26"/>
  <c r="R80" i="26"/>
  <c r="R79" i="26" s="1"/>
  <c r="Q80" i="26"/>
  <c r="Q79" i="26" s="1"/>
  <c r="P80" i="26"/>
  <c r="O80" i="26"/>
  <c r="O79" i="26" s="1"/>
  <c r="N80" i="26"/>
  <c r="M80" i="26"/>
  <c r="M79" i="26" s="1"/>
  <c r="L80" i="26"/>
  <c r="K80" i="26"/>
  <c r="K79" i="26" s="1"/>
  <c r="J80" i="26"/>
  <c r="J79" i="26" s="1"/>
  <c r="I80" i="26"/>
  <c r="I79" i="26" s="1"/>
  <c r="H80" i="26"/>
  <c r="G80" i="26"/>
  <c r="G79" i="26" s="1"/>
  <c r="F80" i="26"/>
  <c r="E80" i="26"/>
  <c r="P79" i="26"/>
  <c r="N79" i="26"/>
  <c r="L79" i="26"/>
  <c r="H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S77" i="26" s="1"/>
  <c r="R76" i="26"/>
  <c r="R75" i="26" s="1"/>
  <c r="Q76" i="26"/>
  <c r="Q75" i="26" s="1"/>
  <c r="P76" i="26"/>
  <c r="O76" i="26"/>
  <c r="O75" i="26" s="1"/>
  <c r="N76" i="26"/>
  <c r="M76" i="26"/>
  <c r="M75" i="26" s="1"/>
  <c r="L76" i="26"/>
  <c r="K76" i="26"/>
  <c r="K75" i="26" s="1"/>
  <c r="J76" i="26"/>
  <c r="J75" i="26" s="1"/>
  <c r="I76" i="26"/>
  <c r="I75" i="26" s="1"/>
  <c r="H76" i="26"/>
  <c r="G76" i="26"/>
  <c r="G75" i="26" s="1"/>
  <c r="F76" i="26"/>
  <c r="E76" i="26"/>
  <c r="E75" i="26" s="1"/>
  <c r="P75" i="26"/>
  <c r="N75" i="26"/>
  <c r="L75" i="26"/>
  <c r="H75" i="26"/>
  <c r="F75" i="26"/>
  <c r="R74" i="26"/>
  <c r="Q74" i="26"/>
  <c r="P74" i="26"/>
  <c r="P73" i="26" s="1"/>
  <c r="O74" i="26"/>
  <c r="O73" i="26" s="1"/>
  <c r="N74" i="26"/>
  <c r="M74" i="26"/>
  <c r="L74" i="26"/>
  <c r="L73" i="26" s="1"/>
  <c r="K74" i="26"/>
  <c r="K73" i="26" s="1"/>
  <c r="J74" i="26"/>
  <c r="I74" i="26"/>
  <c r="I73" i="26" s="1"/>
  <c r="H74" i="26"/>
  <c r="H73" i="26" s="1"/>
  <c r="G74" i="26"/>
  <c r="F74" i="26"/>
  <c r="F73" i="26" s="1"/>
  <c r="E74" i="26"/>
  <c r="R73" i="26"/>
  <c r="Q73" i="26"/>
  <c r="N73" i="26"/>
  <c r="M73" i="26"/>
  <c r="J73" i="26"/>
  <c r="G73" i="26"/>
  <c r="R72" i="26"/>
  <c r="R71" i="26" s="1"/>
  <c r="Q72" i="26"/>
  <c r="P72" i="26"/>
  <c r="O72" i="26"/>
  <c r="O71" i="26" s="1"/>
  <c r="N72" i="26"/>
  <c r="N71" i="26" s="1"/>
  <c r="M72" i="26"/>
  <c r="L72" i="26"/>
  <c r="K72" i="26"/>
  <c r="K71" i="26" s="1"/>
  <c r="J72" i="26"/>
  <c r="J71" i="26" s="1"/>
  <c r="I72" i="26"/>
  <c r="H72" i="26"/>
  <c r="G72" i="26"/>
  <c r="F72" i="26"/>
  <c r="F71" i="26" s="1"/>
  <c r="E72" i="26"/>
  <c r="Q71" i="26"/>
  <c r="P71" i="26"/>
  <c r="M71" i="26"/>
  <c r="L71" i="26"/>
  <c r="I71" i="26"/>
  <c r="H71" i="26"/>
  <c r="E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S68" i="26" s="1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S67" i="26" s="1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S65" i="26" s="1"/>
  <c r="R64" i="26"/>
  <c r="Q64" i="26"/>
  <c r="P64" i="26"/>
  <c r="O64" i="26"/>
  <c r="N64" i="26"/>
  <c r="M64" i="26"/>
  <c r="L64" i="26"/>
  <c r="K64" i="26"/>
  <c r="K53" i="26" s="1"/>
  <c r="J64" i="26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P53" i="26" s="1"/>
  <c r="O55" i="26"/>
  <c r="N55" i="26"/>
  <c r="M55" i="26"/>
  <c r="L55" i="26"/>
  <c r="L53" i="26" s="1"/>
  <c r="K55" i="26"/>
  <c r="J55" i="26"/>
  <c r="I55" i="26"/>
  <c r="H55" i="26"/>
  <c r="H53" i="26" s="1"/>
  <c r="H52" i="26" s="1"/>
  <c r="G55" i="26"/>
  <c r="F55" i="26"/>
  <c r="E55" i="26"/>
  <c r="R54" i="26"/>
  <c r="R53" i="26" s="1"/>
  <c r="R52" i="26" s="1"/>
  <c r="Q54" i="26"/>
  <c r="P54" i="26"/>
  <c r="O54" i="26"/>
  <c r="N54" i="26"/>
  <c r="N53" i="26" s="1"/>
  <c r="N52" i="26" s="1"/>
  <c r="M54" i="26"/>
  <c r="L54" i="26"/>
  <c r="K54" i="26"/>
  <c r="J54" i="26"/>
  <c r="I54" i="26"/>
  <c r="H54" i="26"/>
  <c r="G54" i="26"/>
  <c r="G53" i="26" s="1"/>
  <c r="F54" i="26"/>
  <c r="F53" i="26" s="1"/>
  <c r="E54" i="26"/>
  <c r="O53" i="26"/>
  <c r="J53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S47" i="26" s="1"/>
  <c r="R46" i="26"/>
  <c r="R45" i="26" s="1"/>
  <c r="Q46" i="26"/>
  <c r="O46" i="26"/>
  <c r="O45" i="26" s="1"/>
  <c r="N46" i="26"/>
  <c r="N45" i="26" s="1"/>
  <c r="M46" i="26"/>
  <c r="M45" i="26" s="1"/>
  <c r="L46" i="26"/>
  <c r="K46" i="26"/>
  <c r="K45" i="26" s="1"/>
  <c r="J46" i="26"/>
  <c r="J45" i="26" s="1"/>
  <c r="J31" i="26" s="1"/>
  <c r="I46" i="26"/>
  <c r="I45" i="26" s="1"/>
  <c r="H46" i="26"/>
  <c r="G46" i="26"/>
  <c r="G45" i="26" s="1"/>
  <c r="F46" i="26"/>
  <c r="F45" i="26" s="1"/>
  <c r="E46" i="26"/>
  <c r="Q45" i="26"/>
  <c r="P45" i="26"/>
  <c r="P31" i="26" s="1"/>
  <c r="L45" i="26"/>
  <c r="H45" i="26"/>
  <c r="H31" i="26" s="1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R31" i="26" s="1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S39" i="26"/>
  <c r="S38" i="26"/>
  <c r="S37" i="26"/>
  <c r="S36" i="26"/>
  <c r="S35" i="26"/>
  <c r="S34" i="26"/>
  <c r="S33" i="26"/>
  <c r="R32" i="26"/>
  <c r="Q32" i="26"/>
  <c r="P32" i="26"/>
  <c r="O32" i="26"/>
  <c r="N32" i="26"/>
  <c r="N31" i="26" s="1"/>
  <c r="M32" i="26"/>
  <c r="L32" i="26"/>
  <c r="K32" i="26"/>
  <c r="J32" i="26"/>
  <c r="I32" i="26"/>
  <c r="H32" i="26"/>
  <c r="G32" i="26"/>
  <c r="F32" i="26"/>
  <c r="F31" i="26" s="1"/>
  <c r="E32" i="26"/>
  <c r="Q31" i="26"/>
  <c r="L31" i="26"/>
  <c r="R30" i="26"/>
  <c r="Q30" i="26"/>
  <c r="N30" i="26"/>
  <c r="M30" i="26"/>
  <c r="H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R28" i="26"/>
  <c r="Q28" i="26"/>
  <c r="Q27" i="26" s="1"/>
  <c r="N28" i="26"/>
  <c r="N27" i="26" s="1"/>
  <c r="M28" i="26"/>
  <c r="H28" i="26"/>
  <c r="R27" i="26"/>
  <c r="M27" i="26"/>
  <c r="H27" i="26"/>
  <c r="R26" i="26"/>
  <c r="R25" i="26" s="1"/>
  <c r="Q26" i="26"/>
  <c r="N26" i="26"/>
  <c r="M26" i="26"/>
  <c r="M25" i="26" s="1"/>
  <c r="H26" i="26"/>
  <c r="H25" i="26" s="1"/>
  <c r="Q25" i="26"/>
  <c r="N25" i="26"/>
  <c r="R24" i="26"/>
  <c r="Q24" i="26"/>
  <c r="N24" i="26"/>
  <c r="M24" i="26"/>
  <c r="H24" i="26"/>
  <c r="R23" i="26"/>
  <c r="R22" i="26" s="1"/>
  <c r="Q23" i="26"/>
  <c r="Q22" i="26" s="1"/>
  <c r="N23" i="26"/>
  <c r="M23" i="26"/>
  <c r="H23" i="26"/>
  <c r="H22" i="26" s="1"/>
  <c r="N22" i="26"/>
  <c r="M22" i="26"/>
  <c r="R21" i="26"/>
  <c r="Q21" i="26"/>
  <c r="N21" i="26"/>
  <c r="N20" i="26" s="1"/>
  <c r="M21" i="26"/>
  <c r="M20" i="26" s="1"/>
  <c r="H21" i="26"/>
  <c r="R20" i="26"/>
  <c r="Q20" i="26"/>
  <c r="H20" i="26"/>
  <c r="I19" i="26"/>
  <c r="I18" i="26" s="1"/>
  <c r="H19" i="26"/>
  <c r="H18" i="26" s="1"/>
  <c r="G19" i="26"/>
  <c r="F19" i="26"/>
  <c r="R18" i="26"/>
  <c r="Q18" i="26"/>
  <c r="P18" i="26"/>
  <c r="O18" i="26"/>
  <c r="N18" i="26"/>
  <c r="M18" i="26"/>
  <c r="L18" i="26"/>
  <c r="K18" i="26"/>
  <c r="J18" i="26"/>
  <c r="G18" i="26"/>
  <c r="F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K28" i="26" s="1"/>
  <c r="K27" i="26" s="1"/>
  <c r="J16" i="26"/>
  <c r="J23" i="26" s="1"/>
  <c r="I16" i="26"/>
  <c r="I82" i="26" s="1"/>
  <c r="I81" i="26" s="1"/>
  <c r="G16" i="26"/>
  <c r="G28" i="26" s="1"/>
  <c r="G27" i="26" s="1"/>
  <c r="F16" i="26"/>
  <c r="F23" i="26" s="1"/>
  <c r="E16" i="26"/>
  <c r="E82" i="26" s="1"/>
  <c r="R15" i="26"/>
  <c r="R13" i="26" s="1"/>
  <c r="Q15" i="26"/>
  <c r="N15" i="26"/>
  <c r="N13" i="26" s="1"/>
  <c r="M15" i="26"/>
  <c r="K15" i="26"/>
  <c r="J15" i="26"/>
  <c r="J13" i="26" s="1"/>
  <c r="H15" i="26"/>
  <c r="G15" i="26"/>
  <c r="F15" i="26"/>
  <c r="F13" i="26" s="1"/>
  <c r="R14" i="26"/>
  <c r="Q14" i="26"/>
  <c r="P14" i="26"/>
  <c r="O14" i="26"/>
  <c r="N14" i="26"/>
  <c r="M14" i="26"/>
  <c r="L14" i="26"/>
  <c r="K14" i="26"/>
  <c r="K13" i="26" s="1"/>
  <c r="J14" i="26"/>
  <c r="H14" i="26"/>
  <c r="G14" i="26"/>
  <c r="G13" i="26" s="1"/>
  <c r="F14" i="26"/>
  <c r="Q13" i="26"/>
  <c r="M13" i="26"/>
  <c r="H13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R11" i="26"/>
  <c r="Q11" i="26"/>
  <c r="P11" i="26"/>
  <c r="P10" i="26" s="1"/>
  <c r="O11" i="26"/>
  <c r="O10" i="26" s="1"/>
  <c r="N11" i="26"/>
  <c r="M11" i="26"/>
  <c r="L11" i="26"/>
  <c r="L10" i="26" s="1"/>
  <c r="K11" i="26"/>
  <c r="K10" i="26" s="1"/>
  <c r="J11" i="26"/>
  <c r="I11" i="26"/>
  <c r="H11" i="26"/>
  <c r="H10" i="26" s="1"/>
  <c r="G11" i="26"/>
  <c r="G10" i="26" s="1"/>
  <c r="F11" i="26"/>
  <c r="E11" i="26"/>
  <c r="R10" i="26"/>
  <c r="Q10" i="26"/>
  <c r="N10" i="26"/>
  <c r="M10" i="26"/>
  <c r="J10" i="26"/>
  <c r="I10" i="26"/>
  <c r="F10" i="26"/>
  <c r="E10" i="26"/>
  <c r="R9" i="26"/>
  <c r="Q9" i="26"/>
  <c r="P9" i="26"/>
  <c r="O9" i="26"/>
  <c r="O8" i="26" s="1"/>
  <c r="N9" i="26"/>
  <c r="M9" i="26"/>
  <c r="L9" i="26"/>
  <c r="K9" i="26"/>
  <c r="K8" i="26" s="1"/>
  <c r="J9" i="26"/>
  <c r="I9" i="26"/>
  <c r="H9" i="26"/>
  <c r="G9" i="26"/>
  <c r="G8" i="26" s="1"/>
  <c r="F9" i="26"/>
  <c r="E9" i="26"/>
  <c r="R8" i="26"/>
  <c r="Q8" i="26"/>
  <c r="N8" i="26"/>
  <c r="M8" i="26"/>
  <c r="J8" i="26"/>
  <c r="I8" i="26"/>
  <c r="F8" i="26"/>
  <c r="E8" i="26"/>
  <c r="R7" i="26"/>
  <c r="Q7" i="26"/>
  <c r="P7" i="26"/>
  <c r="O7" i="26"/>
  <c r="N7" i="26"/>
  <c r="M7" i="26"/>
  <c r="L7" i="26"/>
  <c r="K7" i="26"/>
  <c r="K5" i="26" s="1"/>
  <c r="J7" i="26"/>
  <c r="I7" i="26"/>
  <c r="H7" i="26"/>
  <c r="G7" i="26"/>
  <c r="F7" i="26"/>
  <c r="E7" i="26"/>
  <c r="R6" i="26"/>
  <c r="R5" i="26" s="1"/>
  <c r="Q6" i="26"/>
  <c r="Q5" i="26" s="1"/>
  <c r="Q4" i="26" s="1"/>
  <c r="P6" i="26"/>
  <c r="O6" i="26"/>
  <c r="N6" i="26"/>
  <c r="N5" i="26" s="1"/>
  <c r="N4" i="26" s="1"/>
  <c r="N3" i="26" s="1"/>
  <c r="M6" i="26"/>
  <c r="M5" i="26" s="1"/>
  <c r="M4" i="26" s="1"/>
  <c r="L6" i="26"/>
  <c r="K6" i="26"/>
  <c r="J6" i="26"/>
  <c r="J5" i="26" s="1"/>
  <c r="I6" i="26"/>
  <c r="H6" i="26"/>
  <c r="G6" i="26"/>
  <c r="G5" i="26" s="1"/>
  <c r="F6" i="26"/>
  <c r="S6" i="26" s="1"/>
  <c r="E6" i="26"/>
  <c r="O5" i="26"/>
  <c r="I5" i="26"/>
  <c r="E5" i="26"/>
  <c r="H7" i="32"/>
  <c r="Y7" i="32"/>
  <c r="AB6" i="32"/>
  <c r="AA6" i="32"/>
  <c r="Z6" i="32"/>
  <c r="Z7" i="32" s="1"/>
  <c r="Y6" i="32"/>
  <c r="U6" i="32"/>
  <c r="R6" i="32"/>
  <c r="Q6" i="32"/>
  <c r="Q7" i="32" s="1"/>
  <c r="O6" i="32"/>
  <c r="N6" i="32"/>
  <c r="M6" i="32"/>
  <c r="L6" i="32"/>
  <c r="L7" i="32" s="1"/>
  <c r="H6" i="32"/>
  <c r="E6" i="32"/>
  <c r="D6" i="32"/>
  <c r="V5" i="32"/>
  <c r="W5" i="32" s="1"/>
  <c r="S5" i="32"/>
  <c r="T5" i="32" s="1"/>
  <c r="I5" i="32"/>
  <c r="J5" i="32" s="1"/>
  <c r="F5" i="32"/>
  <c r="G5" i="32" s="1"/>
  <c r="AB4" i="32"/>
  <c r="AB7" i="32" s="1"/>
  <c r="AA4" i="32"/>
  <c r="AA7" i="32" s="1"/>
  <c r="Z4" i="32"/>
  <c r="Y4" i="32"/>
  <c r="U4" i="32"/>
  <c r="U7" i="32" s="1"/>
  <c r="R4" i="32"/>
  <c r="R7" i="32" s="1"/>
  <c r="Q4" i="32"/>
  <c r="N4" i="32"/>
  <c r="N7" i="32" s="1"/>
  <c r="M4" i="32"/>
  <c r="M7" i="32" s="1"/>
  <c r="L4" i="32"/>
  <c r="H4" i="32"/>
  <c r="E4" i="32"/>
  <c r="E7" i="32" s="1"/>
  <c r="D4" i="32"/>
  <c r="D7" i="32" s="1"/>
  <c r="O4" i="32"/>
  <c r="O7" i="32" s="1"/>
  <c r="V3" i="32"/>
  <c r="W3" i="32" s="1"/>
  <c r="S3" i="32"/>
  <c r="S4" i="32" s="1"/>
  <c r="I3" i="32"/>
  <c r="J3" i="32" s="1"/>
  <c r="F3" i="32"/>
  <c r="G3" i="32" s="1"/>
  <c r="H8" i="26" l="1"/>
  <c r="S8" i="26" s="1"/>
  <c r="L8" i="26"/>
  <c r="P8" i="26"/>
  <c r="R4" i="26"/>
  <c r="R3" i="26" s="1"/>
  <c r="O13" i="26"/>
  <c r="S10" i="26"/>
  <c r="S12" i="26"/>
  <c r="I15" i="26"/>
  <c r="S18" i="26"/>
  <c r="S40" i="26"/>
  <c r="S46" i="26"/>
  <c r="I31" i="26"/>
  <c r="M31" i="26"/>
  <c r="I53" i="26"/>
  <c r="M53" i="26"/>
  <c r="Q53" i="26"/>
  <c r="T4" i="25"/>
  <c r="F5" i="26"/>
  <c r="S7" i="26"/>
  <c r="S9" i="26"/>
  <c r="S11" i="26"/>
  <c r="O15" i="26"/>
  <c r="S19" i="26"/>
  <c r="G31" i="26"/>
  <c r="K31" i="26"/>
  <c r="O31" i="26"/>
  <c r="S72" i="26"/>
  <c r="S74" i="26"/>
  <c r="I52" i="21"/>
  <c r="N52" i="31"/>
  <c r="E8" i="25"/>
  <c r="H5" i="26"/>
  <c r="L5" i="26"/>
  <c r="P5" i="26"/>
  <c r="E14" i="26"/>
  <c r="S14" i="26" s="1"/>
  <c r="I14" i="26"/>
  <c r="L15" i="26"/>
  <c r="L13" i="26" s="1"/>
  <c r="P15" i="26"/>
  <c r="P13" i="26" s="1"/>
  <c r="S29" i="26"/>
  <c r="S32" i="26"/>
  <c r="S42" i="26"/>
  <c r="E45" i="26"/>
  <c r="E31" i="26" s="1"/>
  <c r="S70" i="26"/>
  <c r="S75" i="26"/>
  <c r="S80" i="26"/>
  <c r="L10" i="21"/>
  <c r="E8" i="21"/>
  <c r="E4" i="21" s="1"/>
  <c r="I4" i="21"/>
  <c r="L73" i="21"/>
  <c r="L75" i="21"/>
  <c r="V45" i="31"/>
  <c r="I85" i="31"/>
  <c r="G89" i="26"/>
  <c r="K89" i="26"/>
  <c r="O89" i="26"/>
  <c r="L11" i="21"/>
  <c r="L15" i="21"/>
  <c r="L18" i="21"/>
  <c r="L32" i="21"/>
  <c r="J47" i="21"/>
  <c r="J31" i="21" s="1"/>
  <c r="J3" i="21" s="1"/>
  <c r="H53" i="21"/>
  <c r="J72" i="21"/>
  <c r="J71" i="21" s="1"/>
  <c r="L91" i="21"/>
  <c r="L93" i="21"/>
  <c r="L96" i="21"/>
  <c r="Q4" i="31"/>
  <c r="Q3" i="31" s="1"/>
  <c r="U4" i="31"/>
  <c r="P8" i="31"/>
  <c r="V11" i="31"/>
  <c r="M8" i="31"/>
  <c r="V12" i="31"/>
  <c r="V18" i="31"/>
  <c r="K22" i="31"/>
  <c r="K4" i="31" s="1"/>
  <c r="K3" i="31" s="1"/>
  <c r="H31" i="31"/>
  <c r="F53" i="31"/>
  <c r="F52" i="31" s="1"/>
  <c r="Q52" i="31"/>
  <c r="V77" i="31"/>
  <c r="K4" i="25"/>
  <c r="W14" i="25"/>
  <c r="W29" i="25"/>
  <c r="I52" i="25"/>
  <c r="Q52" i="25"/>
  <c r="K8" i="20"/>
  <c r="O8" i="20"/>
  <c r="S8" i="20"/>
  <c r="S91" i="26"/>
  <c r="F4" i="21"/>
  <c r="J4" i="21"/>
  <c r="L14" i="21"/>
  <c r="L40" i="21"/>
  <c r="L53" i="21"/>
  <c r="F72" i="21"/>
  <c r="F71" i="21" s="1"/>
  <c r="L74" i="21"/>
  <c r="L86" i="21"/>
  <c r="L90" i="21"/>
  <c r="V6" i="31"/>
  <c r="V7" i="31"/>
  <c r="N10" i="31"/>
  <c r="N8" i="31" s="1"/>
  <c r="N4" i="31" s="1"/>
  <c r="N3" i="31" s="1"/>
  <c r="E13" i="31"/>
  <c r="H13" i="31"/>
  <c r="H4" i="31" s="1"/>
  <c r="L13" i="31"/>
  <c r="P13" i="31"/>
  <c r="T13" i="31"/>
  <c r="L21" i="31"/>
  <c r="L20" i="31" s="1"/>
  <c r="T31" i="31"/>
  <c r="M72" i="31"/>
  <c r="M71" i="31" s="1"/>
  <c r="K52" i="31"/>
  <c r="E85" i="31"/>
  <c r="T85" i="31"/>
  <c r="T52" i="31" s="1"/>
  <c r="S85" i="31"/>
  <c r="V96" i="31"/>
  <c r="M4" i="25"/>
  <c r="M3" i="25" s="1"/>
  <c r="T80" i="25"/>
  <c r="T79" i="25" s="1"/>
  <c r="G4" i="21"/>
  <c r="K4" i="21"/>
  <c r="I31" i="21"/>
  <c r="I3" i="21" s="1"/>
  <c r="L89" i="21"/>
  <c r="T4" i="31"/>
  <c r="V46" i="31"/>
  <c r="V48" i="31"/>
  <c r="V74" i="31"/>
  <c r="V76" i="31"/>
  <c r="P85" i="31"/>
  <c r="U85" i="31"/>
  <c r="G4" i="25"/>
  <c r="O4" i="25"/>
  <c r="W13" i="25"/>
  <c r="W90" i="25"/>
  <c r="E89" i="25"/>
  <c r="E85" i="25" s="1"/>
  <c r="H72" i="25"/>
  <c r="H71" i="25" s="1"/>
  <c r="H11" i="25"/>
  <c r="H10" i="25" s="1"/>
  <c r="H8" i="25" s="1"/>
  <c r="H4" i="25" s="1"/>
  <c r="L72" i="25"/>
  <c r="L71" i="25" s="1"/>
  <c r="L11" i="25"/>
  <c r="L10" i="25" s="1"/>
  <c r="L8" i="25" s="1"/>
  <c r="L4" i="25" s="1"/>
  <c r="P72" i="25"/>
  <c r="P71" i="25" s="1"/>
  <c r="P11" i="25"/>
  <c r="P10" i="25" s="1"/>
  <c r="P8" i="25" s="1"/>
  <c r="P4" i="25" s="1"/>
  <c r="P4" i="20"/>
  <c r="U8" i="20"/>
  <c r="Q13" i="20"/>
  <c r="G23" i="20"/>
  <c r="G15" i="20"/>
  <c r="G14" i="20"/>
  <c r="L23" i="20"/>
  <c r="L14" i="20"/>
  <c r="L13" i="20" s="1"/>
  <c r="Q82" i="20"/>
  <c r="Q81" i="20" s="1"/>
  <c r="Q15" i="20"/>
  <c r="S86" i="26"/>
  <c r="I85" i="26"/>
  <c r="M85" i="26"/>
  <c r="Q85" i="26"/>
  <c r="S93" i="26"/>
  <c r="S96" i="26"/>
  <c r="S104" i="26"/>
  <c r="S108" i="26"/>
  <c r="H8" i="21"/>
  <c r="L12" i="21"/>
  <c r="H14" i="21"/>
  <c r="H13" i="21" s="1"/>
  <c r="L13" i="21" s="1"/>
  <c r="L16" i="21"/>
  <c r="L29" i="21"/>
  <c r="L45" i="21"/>
  <c r="L47" i="21"/>
  <c r="K52" i="21"/>
  <c r="L76" i="21"/>
  <c r="L101" i="21"/>
  <c r="I10" i="31"/>
  <c r="I8" i="31" s="1"/>
  <c r="V15" i="31"/>
  <c r="J22" i="31"/>
  <c r="J4" i="31" s="1"/>
  <c r="J3" i="31" s="1"/>
  <c r="O22" i="31"/>
  <c r="O4" i="31" s="1"/>
  <c r="S22" i="31"/>
  <c r="S4" i="31" s="1"/>
  <c r="S3" i="31" s="1"/>
  <c r="I3" i="25"/>
  <c r="Q3" i="25"/>
  <c r="W11" i="25"/>
  <c r="W31" i="25"/>
  <c r="E52" i="25"/>
  <c r="O89" i="31"/>
  <c r="O85" i="31" s="1"/>
  <c r="T89" i="31"/>
  <c r="V101" i="31"/>
  <c r="W5" i="25"/>
  <c r="W21" i="25"/>
  <c r="W23" i="25"/>
  <c r="W25" i="25"/>
  <c r="W27" i="25"/>
  <c r="W45" i="25"/>
  <c r="G52" i="25"/>
  <c r="G3" i="25" s="1"/>
  <c r="K52" i="25"/>
  <c r="K3" i="25" s="1"/>
  <c r="O52" i="25"/>
  <c r="O3" i="25" s="1"/>
  <c r="S52" i="25"/>
  <c r="S3" i="25" s="1"/>
  <c r="W76" i="25"/>
  <c r="W82" i="25"/>
  <c r="F85" i="25"/>
  <c r="J85" i="25"/>
  <c r="N85" i="25"/>
  <c r="R85" i="25"/>
  <c r="V11" i="20"/>
  <c r="J14" i="20"/>
  <c r="J13" i="20" s="1"/>
  <c r="N14" i="20"/>
  <c r="N13" i="20" s="1"/>
  <c r="E15" i="20"/>
  <c r="V18" i="20"/>
  <c r="H4" i="22"/>
  <c r="F3" i="24"/>
  <c r="J3" i="24"/>
  <c r="W40" i="25"/>
  <c r="W75" i="25"/>
  <c r="W79" i="25"/>
  <c r="W83" i="25"/>
  <c r="W96" i="25"/>
  <c r="V9" i="20"/>
  <c r="V12" i="20"/>
  <c r="V29" i="20"/>
  <c r="V46" i="20"/>
  <c r="E45" i="20"/>
  <c r="E31" i="20" s="1"/>
  <c r="F52" i="24"/>
  <c r="V90" i="31"/>
  <c r="V91" i="31"/>
  <c r="W12" i="25"/>
  <c r="W20" i="25"/>
  <c r="W22" i="25"/>
  <c r="W24" i="25"/>
  <c r="W26" i="25"/>
  <c r="W28" i="25"/>
  <c r="W30" i="25"/>
  <c r="W32" i="25"/>
  <c r="W42" i="25"/>
  <c r="W53" i="25"/>
  <c r="W72" i="25"/>
  <c r="W74" i="25"/>
  <c r="W77" i="25"/>
  <c r="W86" i="25"/>
  <c r="W93" i="25"/>
  <c r="W101" i="25"/>
  <c r="V6" i="20"/>
  <c r="V7" i="20"/>
  <c r="G10" i="20"/>
  <c r="G8" i="20" s="1"/>
  <c r="S15" i="20"/>
  <c r="S13" i="20" s="1"/>
  <c r="K31" i="20"/>
  <c r="I31" i="20"/>
  <c r="M31" i="20"/>
  <c r="Q31" i="20"/>
  <c r="V54" i="20"/>
  <c r="V76" i="20"/>
  <c r="V80" i="20"/>
  <c r="J11" i="22"/>
  <c r="J15" i="22"/>
  <c r="F22" i="22"/>
  <c r="F4" i="22" s="1"/>
  <c r="E27" i="22"/>
  <c r="J27" i="22" s="1"/>
  <c r="E31" i="22"/>
  <c r="J31" i="22" s="1"/>
  <c r="J47" i="22"/>
  <c r="J74" i="22"/>
  <c r="E80" i="22"/>
  <c r="E79" i="22" s="1"/>
  <c r="J83" i="22"/>
  <c r="G85" i="22"/>
  <c r="G52" i="22" s="1"/>
  <c r="G3" i="22" s="1"/>
  <c r="M47" i="24"/>
  <c r="M55" i="24"/>
  <c r="M72" i="24"/>
  <c r="M76" i="24"/>
  <c r="M77" i="24"/>
  <c r="M90" i="24"/>
  <c r="M91" i="24"/>
  <c r="N85" i="20"/>
  <c r="M8" i="24"/>
  <c r="M18" i="24"/>
  <c r="I4" i="24"/>
  <c r="M79" i="24"/>
  <c r="M83" i="24"/>
  <c r="M93" i="24"/>
  <c r="J53" i="20"/>
  <c r="K53" i="20"/>
  <c r="V72" i="20"/>
  <c r="V77" i="20"/>
  <c r="G85" i="20"/>
  <c r="K85" i="20"/>
  <c r="O85" i="20"/>
  <c r="S85" i="20"/>
  <c r="H85" i="20"/>
  <c r="L85" i="20"/>
  <c r="P85" i="20"/>
  <c r="T85" i="20"/>
  <c r="J5" i="22"/>
  <c r="J13" i="22"/>
  <c r="J20" i="22"/>
  <c r="J25" i="22"/>
  <c r="J29" i="22"/>
  <c r="J45" i="22"/>
  <c r="H85" i="22"/>
  <c r="H52" i="22" s="1"/>
  <c r="H3" i="22" s="1"/>
  <c r="J93" i="22"/>
  <c r="J101" i="22"/>
  <c r="M7" i="24"/>
  <c r="M19" i="24"/>
  <c r="M40" i="24"/>
  <c r="E53" i="24"/>
  <c r="M69" i="24"/>
  <c r="M71" i="24"/>
  <c r="M74" i="24"/>
  <c r="E75" i="24"/>
  <c r="M75" i="24" s="1"/>
  <c r="M86" i="24"/>
  <c r="V32" i="20"/>
  <c r="V40" i="20"/>
  <c r="M53" i="20"/>
  <c r="V74" i="20"/>
  <c r="V83" i="20"/>
  <c r="F89" i="20"/>
  <c r="V90" i="20"/>
  <c r="I85" i="20"/>
  <c r="M85" i="20"/>
  <c r="Q85" i="20"/>
  <c r="U85" i="20"/>
  <c r="V93" i="20"/>
  <c r="E10" i="22"/>
  <c r="J14" i="22"/>
  <c r="J18" i="22"/>
  <c r="J21" i="22"/>
  <c r="J26" i="22"/>
  <c r="J30" i="22"/>
  <c r="J42" i="22"/>
  <c r="J76" i="22"/>
  <c r="F85" i="22"/>
  <c r="F52" i="22" s="1"/>
  <c r="F3" i="22" s="1"/>
  <c r="J90" i="22"/>
  <c r="I85" i="22"/>
  <c r="I52" i="22" s="1"/>
  <c r="I3" i="22" s="1"/>
  <c r="M5" i="24"/>
  <c r="M10" i="24"/>
  <c r="M11" i="24"/>
  <c r="M12" i="24"/>
  <c r="M13" i="24"/>
  <c r="M14" i="24"/>
  <c r="M15" i="24"/>
  <c r="M20" i="24"/>
  <c r="M21" i="24"/>
  <c r="M22" i="24"/>
  <c r="M23" i="24"/>
  <c r="M24" i="24"/>
  <c r="M25" i="24"/>
  <c r="M26" i="24"/>
  <c r="M32" i="24"/>
  <c r="M42" i="24"/>
  <c r="M68" i="24"/>
  <c r="M80" i="24"/>
  <c r="H89" i="24"/>
  <c r="H85" i="24" s="1"/>
  <c r="H52" i="24" s="1"/>
  <c r="H3" i="24" s="1"/>
  <c r="L89" i="24"/>
  <c r="L85" i="24" s="1"/>
  <c r="L52" i="24" s="1"/>
  <c r="L3" i="24" s="1"/>
  <c r="S69" i="26"/>
  <c r="S54" i="26"/>
  <c r="S56" i="26"/>
  <c r="S58" i="26"/>
  <c r="S60" i="26"/>
  <c r="S62" i="26"/>
  <c r="S64" i="26"/>
  <c r="S66" i="26"/>
  <c r="M52" i="26"/>
  <c r="M3" i="26" s="1"/>
  <c r="Q52" i="26"/>
  <c r="Q3" i="26" s="1"/>
  <c r="E53" i="26"/>
  <c r="S53" i="26" s="1"/>
  <c r="S55" i="26"/>
  <c r="S57" i="26"/>
  <c r="S59" i="26"/>
  <c r="S61" i="26"/>
  <c r="S63" i="26"/>
  <c r="K52" i="24"/>
  <c r="K3" i="24" s="1"/>
  <c r="I85" i="24"/>
  <c r="I52" i="24" s="1"/>
  <c r="I3" i="24" s="1"/>
  <c r="E27" i="24"/>
  <c r="E31" i="24"/>
  <c r="M31" i="24" s="1"/>
  <c r="E73" i="24"/>
  <c r="M73" i="24" s="1"/>
  <c r="E81" i="24"/>
  <c r="M81" i="24" s="1"/>
  <c r="E89" i="24"/>
  <c r="G53" i="24"/>
  <c r="G52" i="24" s="1"/>
  <c r="G3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N52" i="20"/>
  <c r="R52" i="20"/>
  <c r="E81" i="20"/>
  <c r="V53" i="20"/>
  <c r="J52" i="20"/>
  <c r="I52" i="20"/>
  <c r="Q52" i="20"/>
  <c r="U52" i="20"/>
  <c r="V10" i="20"/>
  <c r="H52" i="20"/>
  <c r="H3" i="20" s="1"/>
  <c r="P52" i="20"/>
  <c r="P3" i="20" s="1"/>
  <c r="T52" i="20"/>
  <c r="T3" i="20" s="1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2" i="20" s="1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V79" i="20" s="1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J3" i="25" s="1"/>
  <c r="N52" i="25"/>
  <c r="N3" i="25" s="1"/>
  <c r="R52" i="25"/>
  <c r="R3" i="25" s="1"/>
  <c r="V52" i="25"/>
  <c r="V3" i="25" s="1"/>
  <c r="T52" i="25"/>
  <c r="T3" i="25" s="1"/>
  <c r="H85" i="25"/>
  <c r="L85" i="25"/>
  <c r="L52" i="25" s="1"/>
  <c r="P85" i="25"/>
  <c r="P52" i="25" s="1"/>
  <c r="W89" i="25"/>
  <c r="F73" i="25"/>
  <c r="F52" i="25" s="1"/>
  <c r="F3" i="25" s="1"/>
  <c r="F81" i="25"/>
  <c r="W81" i="25" s="1"/>
  <c r="E31" i="31"/>
  <c r="V40" i="31"/>
  <c r="V5" i="31"/>
  <c r="I4" i="31"/>
  <c r="M4" i="31"/>
  <c r="R4" i="31"/>
  <c r="R3" i="31" s="1"/>
  <c r="V13" i="31"/>
  <c r="M52" i="31"/>
  <c r="V75" i="31"/>
  <c r="O52" i="31"/>
  <c r="S52" i="31"/>
  <c r="H85" i="31"/>
  <c r="H52" i="31" s="1"/>
  <c r="V89" i="31"/>
  <c r="V79" i="31"/>
  <c r="U52" i="31"/>
  <c r="U3" i="31" s="1"/>
  <c r="V80" i="31"/>
  <c r="E8" i="31"/>
  <c r="P4" i="31"/>
  <c r="P3" i="31" s="1"/>
  <c r="P52" i="31"/>
  <c r="I52" i="31"/>
  <c r="V85" i="31"/>
  <c r="F10" i="31"/>
  <c r="F8" i="31" s="1"/>
  <c r="G24" i="31"/>
  <c r="E25" i="31"/>
  <c r="G26" i="31"/>
  <c r="G25" i="31" s="1"/>
  <c r="E27" i="3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L30" i="31"/>
  <c r="V30" i="31" s="1"/>
  <c r="G82" i="31"/>
  <c r="G81" i="31" s="1"/>
  <c r="G52" i="31" s="1"/>
  <c r="L24" i="31"/>
  <c r="V24" i="31" s="1"/>
  <c r="L26" i="31"/>
  <c r="L25" i="31" s="1"/>
  <c r="L5" i="21"/>
  <c r="G52" i="21"/>
  <c r="G3" i="21" s="1"/>
  <c r="K3" i="21"/>
  <c r="L30" i="21"/>
  <c r="J52" i="21"/>
  <c r="L80" i="21"/>
  <c r="L85" i="21"/>
  <c r="L8" i="21"/>
  <c r="E31" i="21"/>
  <c r="L46" i="21"/>
  <c r="H80" i="21"/>
  <c r="H79" i="21" s="1"/>
  <c r="L79" i="21" s="1"/>
  <c r="H82" i="21"/>
  <c r="H81" i="21" s="1"/>
  <c r="L81" i="21" s="1"/>
  <c r="L6" i="21"/>
  <c r="L9" i="21"/>
  <c r="H21" i="21"/>
  <c r="H20" i="21" s="1"/>
  <c r="H23" i="21"/>
  <c r="H22" i="21" s="1"/>
  <c r="L22" i="21" s="1"/>
  <c r="H24" i="21"/>
  <c r="L24" i="21" s="1"/>
  <c r="H26" i="21"/>
  <c r="H25" i="21" s="1"/>
  <c r="L25" i="21" s="1"/>
  <c r="H28" i="21"/>
  <c r="H27" i="21" s="1"/>
  <c r="L27" i="21" s="1"/>
  <c r="H31" i="21"/>
  <c r="F52" i="21"/>
  <c r="F3" i="21" s="1"/>
  <c r="H72" i="21"/>
  <c r="H71" i="21" s="1"/>
  <c r="H52" i="21" s="1"/>
  <c r="E81" i="26"/>
  <c r="S5" i="26"/>
  <c r="G85" i="26"/>
  <c r="K85" i="26"/>
  <c r="O85" i="26"/>
  <c r="S45" i="26"/>
  <c r="S31" i="26"/>
  <c r="I52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E73" i="26"/>
  <c r="E79" i="26"/>
  <c r="S79" i="26" s="1"/>
  <c r="L82" i="26"/>
  <c r="L81" i="26" s="1"/>
  <c r="L52" i="26" s="1"/>
  <c r="P82" i="26"/>
  <c r="P81" i="26" s="1"/>
  <c r="P52" i="26" s="1"/>
  <c r="E85" i="26"/>
  <c r="E89" i="26"/>
  <c r="S89" i="26" s="1"/>
  <c r="K101" i="26"/>
  <c r="S101" i="26" s="1"/>
  <c r="F21" i="26"/>
  <c r="F20" i="26" s="1"/>
  <c r="J21" i="26"/>
  <c r="J20" i="26" s="1"/>
  <c r="L23" i="26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K52" i="26" s="1"/>
  <c r="O82" i="26"/>
  <c r="O81" i="26" s="1"/>
  <c r="O52" i="26" s="1"/>
  <c r="E21" i="26"/>
  <c r="I21" i="26"/>
  <c r="I20" i="26" s="1"/>
  <c r="G23" i="26"/>
  <c r="G22" i="26" s="1"/>
  <c r="G4" i="26" s="1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I30" i="26"/>
  <c r="X5" i="32"/>
  <c r="AC5" i="32" s="1"/>
  <c r="I4" i="32"/>
  <c r="K5" i="32"/>
  <c r="P5" i="32" s="1"/>
  <c r="AD5" i="32" s="1"/>
  <c r="V6" i="32"/>
  <c r="V4" i="32"/>
  <c r="T3" i="32"/>
  <c r="X3" i="32" s="1"/>
  <c r="AC3" i="32" s="1"/>
  <c r="I6" i="32"/>
  <c r="K3" i="32"/>
  <c r="P3" i="32" s="1"/>
  <c r="W6" i="32"/>
  <c r="G4" i="32"/>
  <c r="T6" i="32"/>
  <c r="J4" i="32"/>
  <c r="W4" i="32"/>
  <c r="W7" i="32" s="1"/>
  <c r="G6" i="32"/>
  <c r="S6" i="32"/>
  <c r="J6" i="32"/>
  <c r="H3" i="31" l="1"/>
  <c r="S30" i="26"/>
  <c r="J7" i="32"/>
  <c r="V7" i="32"/>
  <c r="L22" i="26"/>
  <c r="L4" i="26" s="1"/>
  <c r="L3" i="26" s="1"/>
  <c r="H4" i="21"/>
  <c r="L82" i="21"/>
  <c r="G22" i="31"/>
  <c r="V25" i="31"/>
  <c r="O3" i="31"/>
  <c r="W85" i="25"/>
  <c r="M89" i="24"/>
  <c r="J22" i="22"/>
  <c r="V15" i="20"/>
  <c r="G13" i="20"/>
  <c r="E13" i="20"/>
  <c r="V53" i="31"/>
  <c r="G4" i="31"/>
  <c r="G3" i="31" s="1"/>
  <c r="V81" i="31"/>
  <c r="V26" i="31"/>
  <c r="W73" i="25"/>
  <c r="O4" i="20"/>
  <c r="O3" i="20" s="1"/>
  <c r="V47" i="20"/>
  <c r="M52" i="20"/>
  <c r="V45" i="20"/>
  <c r="W80" i="25"/>
  <c r="V14" i="20"/>
  <c r="I13" i="26"/>
  <c r="H4" i="26"/>
  <c r="H3" i="26" s="1"/>
  <c r="G52" i="26"/>
  <c r="G3" i="26" s="1"/>
  <c r="L23" i="21"/>
  <c r="V27" i="31"/>
  <c r="F4" i="31"/>
  <c r="F3" i="31" s="1"/>
  <c r="P3" i="25"/>
  <c r="K4" i="20"/>
  <c r="U22" i="20"/>
  <c r="U4" i="20" s="1"/>
  <c r="U3" i="20" s="1"/>
  <c r="F52" i="20"/>
  <c r="V72" i="31"/>
  <c r="W8" i="25"/>
  <c r="E4" i="25"/>
  <c r="G7" i="32"/>
  <c r="I7" i="32"/>
  <c r="L3" i="25"/>
  <c r="G4" i="20"/>
  <c r="G3" i="20" s="1"/>
  <c r="J10" i="22"/>
  <c r="E8" i="22"/>
  <c r="T3" i="31"/>
  <c r="W10" i="25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V81" i="20"/>
  <c r="V24" i="20"/>
  <c r="Q22" i="20"/>
  <c r="Q4" i="20" s="1"/>
  <c r="Q3" i="20" s="1"/>
  <c r="F22" i="20"/>
  <c r="F4" i="20"/>
  <c r="F3" i="20" s="1"/>
  <c r="V28" i="20"/>
  <c r="E27" i="20"/>
  <c r="V27" i="20" s="1"/>
  <c r="V71" i="20"/>
  <c r="E52" i="20"/>
  <c r="V52" i="20" s="1"/>
  <c r="V8" i="20"/>
  <c r="J22" i="20"/>
  <c r="J4" i="20" s="1"/>
  <c r="J3" i="20" s="1"/>
  <c r="I22" i="20"/>
  <c r="I4" i="20" s="1"/>
  <c r="I3" i="20" s="1"/>
  <c r="M4" i="20"/>
  <c r="M3" i="20" s="1"/>
  <c r="N22" i="20"/>
  <c r="N4" i="20"/>
  <c r="N3" i="20" s="1"/>
  <c r="V82" i="20"/>
  <c r="K3" i="20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H3" i="21"/>
  <c r="L4" i="21"/>
  <c r="E3" i="21"/>
  <c r="L31" i="21"/>
  <c r="L26" i="21"/>
  <c r="L71" i="21"/>
  <c r="L28" i="21"/>
  <c r="L20" i="21"/>
  <c r="L21" i="21"/>
  <c r="L72" i="21"/>
  <c r="L5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X4" i="32"/>
  <c r="X7" i="32" s="1"/>
  <c r="AC7" i="32" l="1"/>
  <c r="V13" i="20"/>
  <c r="L3" i="21"/>
  <c r="J8" i="22"/>
  <c r="E4" i="22"/>
  <c r="J4" i="22" s="1"/>
  <c r="W4" i="25"/>
  <c r="E3" i="25"/>
  <c r="W3" i="25" s="1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E3" i="24" l="1"/>
  <c r="M3" i="24" s="1"/>
  <c r="J52" i="22"/>
  <c r="E3" i="22"/>
  <c r="J3" i="22" s="1"/>
  <c r="V4" i="20"/>
  <c r="E3" i="20"/>
  <c r="V3" i="20" s="1"/>
  <c r="E3" i="26"/>
  <c r="S3" i="26" s="1"/>
  <c r="S4" i="26"/>
  <c r="AD6" i="32"/>
  <c r="AD7" i="32" s="1"/>
  <c r="P6" i="32"/>
  <c r="P7" i="32" s="1"/>
  <c r="F111" i="30" l="1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G119" i="17" s="1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71" i="17" s="1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52" i="17" s="1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G16" i="17" s="1"/>
  <c r="D8" i="17"/>
  <c r="G7" i="17"/>
  <c r="G6" i="17"/>
  <c r="G5" i="17"/>
  <c r="G8" i="17" s="1"/>
  <c r="G4" i="17"/>
  <c r="G3" i="17"/>
  <c r="G34" i="17" l="1"/>
  <c r="G84" i="17"/>
  <c r="G120" i="17" s="1"/>
  <c r="D120" i="17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s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<sst xmlns="http://schemas.openxmlformats.org/spreadsheetml/2006/main" count="4347" uniqueCount="689">
  <si>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</si>
  <si>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</si>
  <si>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</si>
  <si>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</si>
  <si>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</si>
  <si>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</si>
  <si>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</si>
  <si>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</si>
  <si>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</si>
  <si>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</si>
  <si>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</si>
  <si>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</si>
  <si>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</si>
  <si>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</si>
  <si>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</si>
  <si>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</si>
  <si>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</si>
  <si>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</si>
  <si>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</si>
  <si>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</si>
  <si>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</si>
  <si>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</si>
  <si>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</si>
  <si>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</si>
  <si>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</si>
  <si>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</si>
  <si>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</si>
  <si>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</si>
  <si>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</si>
  <si>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</si>
  <si>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</si>
  <si>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</si>
  <si>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</si>
  <si>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</si>
  <si>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</si>
  <si>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</si>
  <si>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</si>
  <si>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</si>
  <si>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</si>
  <si>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</si>
  <si>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</si>
  <si>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</si>
  <si>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</si>
  <si>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</si>
  <si>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</si>
  <si>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</si>
  <si>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</si>
  <si>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</si>
  <si>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</si>
  <si>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</si>
  <si>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</si>
  <si>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</si>
  <si>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</si>
  <si>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</si>
  <si>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</si>
  <si>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</si>
  <si>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</si>
  <si>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</si>
  <si>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</si>
  <si>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</si>
  <si>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</si>
  <si>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</si>
  <si>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</si>
  <si>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</si>
  <si>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</si>
  <si>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</si>
  <si>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</si>
  <si>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</si>
  <si>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</si>
  <si>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</si>
  <si>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</si>
  <si>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</si>
  <si>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</si>
  <si>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</si>
  <si>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</si>
  <si>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</si>
  <si>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</si>
  <si>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</si>
  <si>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</si>
  <si>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</si>
  <si>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</si>
  <si>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</si>
  <si>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</si>
  <si>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</si>
  <si>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</si>
  <si>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</si>
  <si>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</si>
  <si>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</si>
  <si>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</si>
  <si>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</si>
  <si>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</si>
  <si>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</si>
  <si>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</si>
  <si>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</si>
  <si>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</si>
  <si>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</si>
  <si>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</si>
  <si>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</si>
  <si>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</si>
  <si>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</si>
  <si>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</si>
  <si>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</si>
  <si>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</si>
  <si>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</si>
  <si>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</si>
  <si>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</si>
  <si>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</si>
  <si>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</si>
  <si>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</si>
  <si>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</si>
  <si>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</si>
  <si>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</si>
  <si>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</si>
  <si>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</si>
  <si>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</si>
  <si>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</si>
  <si>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</si>
  <si>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</si>
  <si>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</si>
  <si>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</si>
  <si>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</si>
  <si>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</si>
  <si>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</si>
  <si>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</si>
  <si>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</si>
  <si>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</si>
  <si>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</si>
  <si>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</si>
  <si>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</si>
  <si>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</si>
  <si>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</si>
  <si>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</si>
  <si>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</si>
  <si>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</si>
  <si>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</si>
  <si>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</si>
  <si>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</si>
  <si>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</si>
  <si>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</si>
  <si>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</si>
  <si>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</si>
  <si>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</si>
  <si>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</si>
  <si>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</si>
  <si>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</si>
  <si>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</si>
  <si>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</si>
  <si>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</si>
  <si>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</si>
  <si>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</si>
  <si>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</si>
  <si>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</si>
  <si>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</si>
  <si>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</si>
  <si>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</si>
  <si>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</si>
  <si>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</si>
  <si>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</si>
  <si>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</si>
  <si>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</si>
  <si>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</si>
  <si>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</si>
  <si>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</si>
  <si>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</si>
  <si>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</si>
  <si>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</si>
  <si>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</si>
  <si>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</si>
  <si>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</si>
  <si>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</si>
  <si>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</si>
  <si>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</si>
  <si>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</si>
  <si>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</si>
  <si>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</si>
  <si>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</si>
  <si>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</si>
  <si>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</si>
  <si>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</si>
  <si>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</si>
  <si>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</si>
  <si>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</si>
  <si>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</si>
  <si>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</si>
  <si>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</si>
  <si>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</si>
  <si>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</si>
  <si>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</si>
  <si>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</si>
  <si>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</si>
  <si>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</si>
  <si>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</si>
  <si>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</si>
  <si>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</si>
  <si>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</si>
  <si>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</si>
  <si>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</si>
  <si>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</si>
  <si>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</si>
  <si>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</si>
  <si>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</si>
  <si>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</si>
  <si>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</si>
  <si>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</si>
  <si>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</si>
  <si>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</si>
  <si>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</si>
  <si>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</si>
  <si>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</si>
  <si>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</si>
  <si>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</si>
  <si>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</si>
  <si>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</si>
  <si>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</si>
  <si>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</si>
  <si>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</si>
  <si>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</si>
  <si>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</si>
  <si>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</si>
  <si>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</si>
  <si>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</si>
  <si>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</si>
  <si>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</si>
  <si>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</si>
  <si>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</si>
  <si>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</si>
  <si>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</si>
  <si>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</si>
  <si>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</si>
  <si>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</si>
  <si>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</si>
  <si>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</si>
  <si>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</si>
  <si>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</si>
  <si>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</si>
  <si>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</si>
  <si>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</si>
  <si>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</si>
  <si>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</si>
  <si>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</si>
  <si>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</si>
  <si>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</si>
  <si>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</si>
  <si>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</si>
  <si>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</si>
  <si>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</si>
  <si>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</si>
  <si>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</si>
  <si>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</si>
  <si>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</si>
  <si>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</si>
  <si>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</si>
  <si>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</si>
  <si>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</si>
  <si>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</si>
  <si>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</si>
  <si>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</si>
  <si>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</si>
  <si>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</si>
  <si>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</si>
  <si>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</si>
  <si>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</si>
  <si>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</si>
  <si>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</si>
  <si>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</si>
  <si>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</si>
  <si>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</si>
  <si>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</si>
  <si>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</si>
  <si>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</si>
  <si>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</si>
  <si>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</si>
  <si>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</si>
  <si>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</si>
  <si>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</si>
  <si>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</si>
  <si>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</si>
  <si>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</si>
  <si>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</si>
  <si>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</si>
  <si>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</si>
  <si>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</si>
  <si>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</si>
  <si>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</si>
  <si>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</si>
  <si>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</si>
  <si>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</si>
  <si>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</si>
  <si>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</si>
  <si>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</si>
  <si>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</si>
  <si>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</si>
  <si>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</si>
  <si>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</si>
  <si>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</si>
  <si>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</si>
  <si>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</si>
  <si>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</si>
  <si>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</si>
  <si>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</si>
  <si>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</si>
  <si>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</si>
  <si>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</si>
  <si>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</si>
  <si>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</si>
  <si>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</si>
  <si>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</si>
  <si>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</si>
  <si>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</si>
  <si>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</si>
  <si>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</si>
  <si>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</si>
  <si>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</si>
  <si>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</si>
  <si>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</si>
  <si>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</si>
  <si>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</si>
  <si>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</si>
  <si>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</si>
  <si>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</si>
  <si>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</si>
  <si>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</si>
  <si>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</si>
  <si>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</si>
  <si>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</si>
  <si>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</si>
  <si>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</si>
  <si>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</si>
  <si>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</si>
  <si>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</si>
  <si>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</si>
  <si>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</si>
  <si>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</si>
  <si>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</si>
  <si>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</si>
  <si>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</si>
  <si>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</si>
  <si>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</si>
  <si>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</si>
  <si>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</si>
  <si>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</si>
  <si>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</si>
  <si>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</si>
  <si>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</si>
  <si>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</si>
  <si>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</si>
  <si>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</si>
  <si>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</si>
  <si>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</si>
  <si>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</si>
  <si>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</si>
  <si>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</si>
  <si>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</si>
  <si>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</si>
  <si>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</si>
  <si>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</si>
  <si>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</si>
  <si>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</si>
  <si>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</si>
  <si>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</si>
  <si>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</si>
  <si>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</si>
  <si>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</si>
  <si>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</si>
  <si>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</si>
  <si>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</si>
  <si>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</si>
  <si>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</si>
  <si>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</si>
  <si>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</si>
  <si>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</si>
  <si>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</si>
  <si>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</si>
  <si>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</si>
  <si>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</si>
  <si>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</si>
  <si>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</si>
  <si>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</si>
  <si>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</si>
  <si>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</si>
  <si>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</si>
  <si>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</si>
  <si>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</si>
  <si>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</si>
  <si>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</si>
  <si>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</si>
  <si>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</si>
  <si>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</si>
  <si>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</si>
  <si>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</si>
  <si>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</si>
  <si>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</si>
  <si>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</si>
  <si>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</si>
  <si>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</si>
  <si>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</si>
  <si>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</si>
  <si>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</si>
  <si>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</si>
  <si>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</si>
  <si>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</si>
  <si>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</si>
  <si>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</si>
  <si>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</si>
  <si>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</si>
  <si>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</si>
  <si>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</si>
  <si>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</si>
  <si>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</si>
  <si>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</si>
  <si>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</si>
  <si>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</si>
  <si>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</si>
  <si>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</si>
  <si>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</si>
  <si>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</si>
  <si>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</si>
  <si>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</si>
  <si>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</si>
  <si>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</si>
  <si>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</si>
  <si>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</si>
  <si>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</si>
  <si>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</si>
  <si>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</si>
  <si>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</si>
  <si>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</si>
  <si>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</si>
  <si>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</si>
  <si>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</si>
  <si>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</si>
  <si>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</si>
  <si>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</si>
  <si>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</si>
  <si>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</si>
  <si>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</si>
  <si>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</si>
  <si>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</si>
  <si>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</si>
  <si>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</si>
  <si>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</si>
  <si>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</si>
  <si>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</si>
  <si>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</si>
  <si>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</si>
  <si>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</si>
  <si>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</si>
  <si>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</si>
  <si>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</si>
  <si>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</si>
  <si>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</si>
  <si>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</si>
  <si>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</si>
  <si>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</si>
  <si>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</si>
  <si>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</si>
  <si>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</si>
  <si>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</si>
  <si>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</si>
  <si>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</si>
  <si>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</si>
  <si>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</si>
  <si>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</si>
  <si>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</si>
  <si>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</si>
  <si>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</si>
  <si>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</si>
  <si>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</si>
  <si>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</si>
  <si>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</si>
  <si>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</si>
  <si>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</si>
  <si>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</si>
  <si>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</si>
  <si>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</si>
  <si>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</si>
  <si>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</si>
  <si>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</si>
  <si>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</si>
  <si>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</si>
  <si>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</si>
  <si>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</si>
  <si>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</si>
  <si>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</si>
  <si>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</si>
  <si>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</si>
  <si>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</si>
  <si>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</si>
  <si>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</si>
  <si>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</si>
  <si>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</si>
  <si>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</si>
  <si>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</si>
  <si>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</si>
  <si>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</si>
  <si>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</si>
  <si>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</si>
  <si>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</si>
  <si>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</si>
  <si>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</si>
  <si>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</si>
  <si>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</si>
  <si>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</si>
  <si>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</si>
  <si>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</si>
  <si>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</si>
  <si>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</si>
  <si>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</si>
  <si>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</si>
  <si>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</si>
  <si>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</si>
  <si>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</si>
  <si>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</si>
  <si>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</si>
  <si>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</si>
  <si>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</si>
  <si>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</si>
  <si>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</si>
  <si>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</si>
  <si>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</si>
  <si>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</si>
  <si>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</si>
  <si>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</si>
  <si>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</si>
  <si>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</si>
  <si>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</si>
  <si>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</si>
  <si>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</si>
  <si>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</si>
  <si>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</si>
  <si>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</si>
  <si>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</si>
  <si>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</si>
  <si>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</si>
  <si>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</si>
  <si>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</si>
  <si>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</si>
  <si>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</si>
  <si>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</si>
  <si>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</si>
  <si>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</si>
  <si>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</si>
  <si>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</si>
  <si>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</si>
  <si>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</si>
  <si>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</si>
  <si>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</si>
  <si>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</si>
  <si>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</si>
  <si>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</si>
  <si>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</si>
  <si>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</si>
  <si>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</si>
  <si>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</si>
  <si>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</si>
  <si>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</si>
  <si>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</si>
  <si>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</si>
  <si>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</si>
  <si>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</si>
  <si>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</si>
  <si>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</si>
  <si>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</si>
  <si>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</si>
  <si>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</si>
  <si>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</si>
  <si>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</si>
  <si>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</si>
  <si>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</si>
  <si>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</si>
  <si>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</si>
  <si>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</si>
  <si>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数量</t>
  </si>
  <si>
    <t>单价</t>
  </si>
  <si>
    <t>合计</t>
    <phoneticPr fontId="2" type="noConversion"/>
  </si>
  <si>
    <t>序号</t>
    <phoneticPr fontId="2" type="noConversion"/>
  </si>
  <si>
    <t>项目</t>
    <phoneticPr fontId="2" type="noConversion"/>
  </si>
  <si>
    <t>设备更新与购置</t>
    <phoneticPr fontId="1" type="noConversion"/>
  </si>
  <si>
    <t>虹桥镇：</t>
    <phoneticPr fontId="2" type="noConversion"/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</si>
  <si>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</si>
  <si>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</si>
  <si>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</si>
  <si>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r>
      <rPr>
        <sz val="10"/>
        <rFont val="宋体"/>
        <family val="3"/>
        <charset val="134"/>
      </rPr>
      <t>虹桥镇</t>
    </r>
  </si>
  <si>
    <r>
      <rPr>
        <sz val="10"/>
        <rFont val="宋体"/>
        <family val="3"/>
        <charset val="134"/>
      </rPr>
      <t>闵行区虹桥中心幼儿园</t>
    </r>
  </si>
  <si>
    <t>2022年教育统筹经费第四次分配明细表</t>
    <phoneticPr fontId="1" type="noConversion"/>
  </si>
  <si>
    <t>2022年镇管单位专项预算（教育学院）</t>
    <phoneticPr fontId="1" type="noConversion"/>
  </si>
  <si>
    <t>镇属</t>
    <phoneticPr fontId="1" type="noConversion"/>
  </si>
  <si>
    <t>学校</t>
  </si>
  <si>
    <t>项目明细</t>
    <phoneticPr fontId="1" type="noConversion"/>
  </si>
  <si>
    <t>镇级金额</t>
  </si>
  <si>
    <t>虹桥</t>
    <phoneticPr fontId="1" type="noConversion"/>
  </si>
  <si>
    <t>区骨干系列培养项目</t>
  </si>
  <si>
    <t>骨干教师培养基地</t>
  </si>
  <si>
    <t>虹桥中心幼儿园</t>
  </si>
  <si>
    <t>龙柏第一幼儿园</t>
  </si>
  <si>
    <t>种子基地</t>
  </si>
  <si>
    <t>虹桥 汇总</t>
  </si>
  <si>
    <r>
      <t>2022</t>
    </r>
    <r>
      <rPr>
        <b/>
        <sz val="12"/>
        <color theme="1"/>
        <rFont val="宋体"/>
        <family val="2"/>
        <charset val="134"/>
      </rPr>
      <t>年镇管学校扩班设备预算明细汇总</t>
    </r>
    <phoneticPr fontId="1" type="noConversion"/>
  </si>
  <si>
    <r>
      <rPr>
        <b/>
        <sz val="10"/>
        <rFont val="宋体"/>
        <family val="2"/>
        <charset val="134"/>
      </rPr>
      <t>序号</t>
    </r>
    <phoneticPr fontId="1" type="noConversion"/>
  </si>
  <si>
    <r>
      <rPr>
        <b/>
        <sz val="10"/>
        <rFont val="宋体"/>
        <family val="2"/>
        <charset val="134"/>
      </rPr>
      <t>归属</t>
    </r>
  </si>
  <si>
    <t>办学类型</t>
    <phoneticPr fontId="1" type="noConversion"/>
  </si>
  <si>
    <r>
      <rPr>
        <b/>
        <sz val="10"/>
        <rFont val="宋体"/>
        <family val="3"/>
        <charset val="134"/>
      </rPr>
      <t>学校名称</t>
    </r>
  </si>
  <si>
    <r>
      <rPr>
        <b/>
        <sz val="10"/>
        <rFont val="宋体"/>
        <family val="3"/>
        <charset val="134"/>
      </rPr>
      <t>型号规格</t>
    </r>
  </si>
  <si>
    <r>
      <rPr>
        <b/>
        <sz val="10"/>
        <rFont val="宋体"/>
        <family val="3"/>
        <charset val="134"/>
      </rPr>
      <t>单价</t>
    </r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</si>
  <si>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</si>
  <si>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金额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元</t>
    </r>
    <r>
      <rPr>
        <b/>
        <sz val="10"/>
        <rFont val="Times New Roman"/>
        <family val="1"/>
      </rPr>
      <t>)</t>
    </r>
  </si>
  <si>
    <r>
      <rPr>
        <b/>
        <sz val="10"/>
        <rFont val="宋体"/>
        <family val="3"/>
        <charset val="134"/>
      </rPr>
      <t>备注</t>
    </r>
    <phoneticPr fontId="1" type="noConversion"/>
  </si>
  <si>
    <t>家具设备</t>
  </si>
  <si>
    <r>
      <rPr>
        <sz val="10"/>
        <rFont val="宋体"/>
        <family val="3"/>
        <charset val="134"/>
      </rPr>
      <t>幼儿桌椅</t>
    </r>
    <phoneticPr fontId="1" type="noConversion"/>
  </si>
  <si>
    <r>
      <rPr>
        <sz val="10"/>
        <rFont val="宋体"/>
        <family val="3"/>
        <charset val="134"/>
      </rPr>
      <t>一桌六椅，木质</t>
    </r>
    <phoneticPr fontId="1" type="noConversion"/>
  </si>
  <si>
    <r>
      <rPr>
        <sz val="10"/>
        <rFont val="宋体"/>
        <family val="3"/>
        <charset val="134"/>
      </rPr>
      <t>幼儿餐桌椅</t>
    </r>
  </si>
  <si>
    <r>
      <rPr>
        <sz val="10"/>
        <rFont val="宋体"/>
        <family val="3"/>
        <charset val="134"/>
      </rPr>
      <t>幼儿床</t>
    </r>
    <phoneticPr fontId="2" type="noConversion"/>
  </si>
  <si>
    <r>
      <rPr>
        <sz val="10"/>
        <rFont val="宋体"/>
        <family val="3"/>
        <charset val="134"/>
      </rPr>
      <t>木质、可固定或叠放收藏</t>
    </r>
  </si>
  <si>
    <r>
      <rPr>
        <sz val="10"/>
        <rFont val="宋体"/>
        <family val="3"/>
        <charset val="134"/>
      </rPr>
      <t>幼儿衣帽橱</t>
    </r>
    <phoneticPr fontId="1" type="noConversion"/>
  </si>
  <si>
    <r>
      <rPr>
        <sz val="10"/>
        <rFont val="宋体"/>
        <family val="3"/>
        <charset val="134"/>
      </rPr>
      <t>一组，木质</t>
    </r>
    <phoneticPr fontId="1" type="noConversion"/>
  </si>
  <si>
    <r>
      <rPr>
        <sz val="10"/>
        <rFont val="宋体"/>
        <family val="3"/>
        <charset val="134"/>
      </rPr>
      <t>幼儿饮水设备</t>
    </r>
  </si>
  <si>
    <r>
      <rPr>
        <sz val="10"/>
        <rFont val="宋体"/>
        <family val="3"/>
        <charset val="134"/>
      </rPr>
      <t>保温桶、茶水柜等，应具备锁定装置、木质</t>
    </r>
    <phoneticPr fontId="2" type="noConversion"/>
  </si>
  <si>
    <r>
      <rPr>
        <sz val="10"/>
        <rFont val="宋体"/>
        <family val="3"/>
        <charset val="134"/>
      </rPr>
      <t>玩具柜</t>
    </r>
    <phoneticPr fontId="2" type="noConversion"/>
  </si>
  <si>
    <t>一组八件（含展示板）、木质、开放式可移动</t>
    <phoneticPr fontId="1" type="noConversion"/>
  </si>
  <si>
    <t>教师办公桌椅</t>
  </si>
  <si>
    <r>
      <rPr>
        <sz val="10"/>
        <rFont val="宋体"/>
        <family val="3"/>
        <charset val="134"/>
      </rPr>
      <t>办公橱</t>
    </r>
  </si>
  <si>
    <t>桌面玩具</t>
  </si>
  <si>
    <r>
      <rPr>
        <sz val="10"/>
        <rFont val="宋体"/>
        <family val="3"/>
        <charset val="134"/>
      </rPr>
      <t>桌面玩具</t>
    </r>
    <phoneticPr fontId="2" type="noConversion"/>
  </si>
  <si>
    <r>
      <rPr>
        <sz val="10"/>
        <rFont val="宋体"/>
        <family val="3"/>
        <charset val="134"/>
      </rPr>
      <t>一批</t>
    </r>
    <phoneticPr fontId="1" type="noConversion"/>
  </si>
  <si>
    <t>教师计算机</t>
  </si>
  <si>
    <t>教师台式计算机</t>
    <phoneticPr fontId="2" type="noConversion"/>
  </si>
  <si>
    <t>一体机</t>
    <phoneticPr fontId="1" type="noConversion"/>
  </si>
  <si>
    <r>
      <t>2022年镇管扩班设备</t>
    </r>
    <r>
      <rPr>
        <sz val="10"/>
        <rFont val="宋体"/>
        <family val="3"/>
        <charset val="134"/>
      </rPr>
      <t/>
    </r>
  </si>
  <si>
    <t>交互式多媒体设备</t>
  </si>
  <si>
    <r>
      <t>65</t>
    </r>
    <r>
      <rPr>
        <sz val="10"/>
        <rFont val="宋体"/>
        <family val="3"/>
        <charset val="134"/>
      </rPr>
      <t>寸及以上交互式智能一体机</t>
    </r>
    <phoneticPr fontId="2" type="noConversion"/>
  </si>
  <si>
    <t>洗衣机</t>
  </si>
  <si>
    <r>
      <rPr>
        <sz val="10"/>
        <rFont val="宋体"/>
        <family val="3"/>
        <charset val="134"/>
      </rPr>
      <t>洗衣机</t>
    </r>
    <phoneticPr fontId="2" type="noConversion"/>
  </si>
  <si>
    <t>小学</t>
    <phoneticPr fontId="1" type="noConversion"/>
  </si>
  <si>
    <r>
      <rPr>
        <sz val="10"/>
        <rFont val="宋体"/>
        <family val="3"/>
        <charset val="134"/>
      </rPr>
      <t>闵行区龙柏第一小学</t>
    </r>
    <phoneticPr fontId="1" type="noConversion"/>
  </si>
  <si>
    <r>
      <rPr>
        <sz val="10"/>
        <rFont val="宋体"/>
        <family val="3"/>
        <charset val="134"/>
      </rPr>
      <t>家具设备</t>
    </r>
  </si>
  <si>
    <r>
      <rPr>
        <sz val="10"/>
        <rFont val="宋体"/>
        <family val="3"/>
        <charset val="134"/>
      </rPr>
      <t>课桌椅</t>
    </r>
  </si>
  <si>
    <r>
      <rPr>
        <sz val="10"/>
        <rFont val="宋体"/>
        <family val="3"/>
        <charset val="134"/>
      </rPr>
      <t>多媒体讲台</t>
    </r>
  </si>
  <si>
    <r>
      <rPr>
        <sz val="10"/>
        <rFont val="宋体"/>
        <family val="3"/>
        <charset val="134"/>
      </rPr>
      <t>学生储物柜</t>
    </r>
  </si>
  <si>
    <r>
      <rPr>
        <sz val="10"/>
        <rFont val="宋体"/>
        <family val="3"/>
        <charset val="134"/>
      </rPr>
      <t>教室展示板</t>
    </r>
  </si>
  <si>
    <r>
      <rPr>
        <sz val="10"/>
        <rFont val="宋体"/>
        <family val="3"/>
        <charset val="134"/>
      </rPr>
      <t>教师办公桌椅</t>
    </r>
  </si>
  <si>
    <r>
      <rPr>
        <sz val="10"/>
        <rFont val="宋体"/>
        <family val="3"/>
        <charset val="134"/>
      </rPr>
      <t>教师办公橱</t>
    </r>
  </si>
  <si>
    <r>
      <rPr>
        <sz val="10"/>
        <rFont val="宋体"/>
        <family val="3"/>
        <charset val="134"/>
      </rPr>
      <t>家具设备</t>
    </r>
    <phoneticPr fontId="1" type="noConversion"/>
  </si>
  <si>
    <r>
      <rPr>
        <sz val="10"/>
        <rFont val="宋体"/>
        <family val="3"/>
        <charset val="134"/>
      </rPr>
      <t>推拉式书写板</t>
    </r>
  </si>
  <si>
    <r>
      <rPr>
        <sz val="10"/>
        <rFont val="宋体"/>
        <family val="3"/>
        <charset val="134"/>
      </rPr>
      <t>交互式多媒体设备</t>
    </r>
    <phoneticPr fontId="1" type="noConversion"/>
  </si>
  <si>
    <r>
      <t>70</t>
    </r>
    <r>
      <rPr>
        <sz val="10"/>
        <rFont val="宋体"/>
        <family val="3"/>
        <charset val="134"/>
      </rPr>
      <t>寸及以上交互式智能一体机</t>
    </r>
    <phoneticPr fontId="1" type="noConversion"/>
  </si>
  <si>
    <r>
      <rPr>
        <sz val="10"/>
        <rFont val="宋体"/>
        <family val="3"/>
        <charset val="134"/>
      </rPr>
      <t>教师便携式计算机</t>
    </r>
  </si>
  <si>
    <r>
      <rPr>
        <sz val="10"/>
        <rFont val="宋体"/>
        <family val="3"/>
        <charset val="134"/>
      </rPr>
      <t>虹桥镇</t>
    </r>
    <phoneticPr fontId="2" type="noConversion"/>
  </si>
  <si>
    <t>虹桥镇 汇总</t>
  </si>
  <si>
    <t>2021年镇管学校修缮专项尾款清算统计表</t>
    <phoneticPr fontId="1" type="noConversion"/>
  </si>
  <si>
    <t>镇属</t>
    <phoneticPr fontId="1" type="noConversion"/>
  </si>
  <si>
    <t>序号</t>
    <phoneticPr fontId="1" type="noConversion"/>
  </si>
  <si>
    <t>项目名称</t>
    <phoneticPr fontId="1" type="noConversion"/>
  </si>
  <si>
    <t>总投资 
（元）</t>
    <phoneticPr fontId="1" type="noConversion"/>
  </si>
  <si>
    <t>施工合同价
（元）</t>
    <phoneticPr fontId="1" type="noConversion"/>
  </si>
  <si>
    <t>审定价
（元）</t>
    <phoneticPr fontId="1" type="noConversion"/>
  </si>
  <si>
    <t>二类费用
（元）</t>
    <phoneticPr fontId="1" type="noConversion"/>
  </si>
  <si>
    <t>应执行
金额费用（元）</t>
    <phoneticPr fontId="1" type="noConversion"/>
  </si>
  <si>
    <t>已执行
金额费用（元）</t>
    <phoneticPr fontId="1" type="noConversion"/>
  </si>
  <si>
    <t>尾款清算
金额费用（元）</t>
    <phoneticPr fontId="1" type="noConversion"/>
  </si>
  <si>
    <t>备注</t>
    <phoneticPr fontId="1" type="noConversion"/>
  </si>
  <si>
    <t>合计</t>
    <phoneticPr fontId="1" type="noConversion"/>
  </si>
  <si>
    <t>虹桥</t>
    <phoneticPr fontId="1" type="noConversion"/>
  </si>
  <si>
    <t>上海市龙柏中学</t>
  </si>
  <si>
    <t>2021年龙柏中学暑期校舍维修项目</t>
  </si>
  <si>
    <t>上海市金汇实验学校</t>
  </si>
  <si>
    <t>2021年金汇实验学校暑期校舍维修项目</t>
  </si>
  <si>
    <t>龙柏二幼（总分园）</t>
  </si>
  <si>
    <t>2021年龙柏二幼（总分园）暑期校舍维修项目</t>
  </si>
  <si>
    <t>上海市闵行区教育局2022年镇管学校校舍修缮预算明细表（虹桥镇）</t>
    <phoneticPr fontId="105" type="noConversion"/>
  </si>
  <si>
    <t>学校名称</t>
  </si>
  <si>
    <t>修缮
类型</t>
  </si>
  <si>
    <t>修缮
对象</t>
  </si>
  <si>
    <t>修缮内容</t>
  </si>
  <si>
    <t>单位</t>
  </si>
  <si>
    <t>申报金额（元）</t>
  </si>
  <si>
    <t>审核金额（元）</t>
  </si>
  <si>
    <t>工程量</t>
  </si>
  <si>
    <t>合价</t>
  </si>
  <si>
    <t>闵行区龙柏第一幼儿园</t>
  </si>
  <si>
    <t>校舍修缮</t>
  </si>
  <si>
    <t>室外活动区</t>
  </si>
  <si>
    <t>15厚EPDM活动场地</t>
  </si>
  <si>
    <t>㎡</t>
  </si>
  <si>
    <t>建安费合计</t>
  </si>
  <si>
    <t>二类费用(按10%计）</t>
  </si>
  <si>
    <t>预备费(按5%计）</t>
  </si>
  <si>
    <t>培训专项</t>
    <phoneticPr fontId="1" type="noConversion"/>
  </si>
  <si>
    <t>校舍维修</t>
    <phoneticPr fontId="1" type="noConversion"/>
  </si>
  <si>
    <t>四次分配合计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</si>
</sst>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  <numFmt numFmtId="185" formatCode="#,##0.00_ "/>
  </numFmts>
  <fonts count="1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b/>
      <sz val="16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theme="1"/>
      <name val="宋体"/>
      <family val="2"/>
      <charset val="134"/>
    </font>
    <font>
      <sz val="11"/>
      <color theme="1"/>
      <name val="Times New Roman"/>
      <family val="1"/>
    </font>
    <font>
      <b/>
      <sz val="10"/>
      <name val="宋体"/>
      <family val="2"/>
      <charset val="134"/>
    </font>
    <font>
      <sz val="9"/>
      <color theme="1"/>
      <name val="Times New Roman"/>
      <family val="1"/>
    </font>
    <font>
      <sz val="12"/>
      <name val="楷体_GB2312"/>
      <family val="3"/>
      <charset val="134"/>
    </font>
    <font>
      <b/>
      <sz val="11"/>
      <color theme="1"/>
      <name val="Times New Roman"/>
      <family val="1"/>
    </font>
    <font>
      <sz val="9"/>
      <name val="Times New Roman"/>
      <family val="1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7.5"/>
      <color theme="1"/>
      <name val="宋体"/>
      <family val="3"/>
      <charset val="134"/>
      <scheme val="minor"/>
    </font>
    <font>
      <sz val="7.5"/>
      <color theme="1"/>
      <name val="宋体"/>
      <family val="3"/>
      <charset val="134"/>
      <scheme val="minor"/>
    </font>
    <font>
      <sz val="7.5"/>
      <name val="宋体"/>
      <family val="3"/>
      <charset val="134"/>
    </font>
    <font>
      <sz val="7.5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332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80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24" fillId="0" borderId="0"/>
    <xf numFmtId="0" fontId="3" fillId="0" borderId="0"/>
  </cellStyleXfs>
  <cellXfs count="302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81" fillId="0" borderId="1" xfId="0" applyNumberFormat="1" applyFont="1" applyBorder="1" applyAlignment="1">
      <alignment horizontal="center" vertical="center"/>
    </xf>
    <xf numFmtId="0" fontId="81" fillId="0" borderId="1" xfId="0" applyNumberFormat="1" applyFont="1" applyFill="1" applyBorder="1" applyAlignment="1">
      <alignment horizontal="center" vertical="center"/>
    </xf>
    <xf numFmtId="177" fontId="83" fillId="0" borderId="1" xfId="0" applyNumberFormat="1" applyFont="1" applyBorder="1">
      <alignment vertical="center"/>
    </xf>
    <xf numFmtId="177" fontId="81" fillId="0" borderId="1" xfId="0" applyNumberFormat="1" applyFont="1" applyBorder="1">
      <alignment vertical="center"/>
    </xf>
    <xf numFmtId="0" fontId="84" fillId="0" borderId="0" xfId="0" applyNumberFormat="1" applyFont="1">
      <alignment vertical="center"/>
    </xf>
    <xf numFmtId="0" fontId="84" fillId="0" borderId="0" xfId="0" applyNumberFormat="1" applyFont="1" applyAlignment="1">
      <alignment horizontal="center" vertical="center"/>
    </xf>
    <xf numFmtId="0" fontId="81" fillId="0" borderId="27" xfId="0" applyNumberFormat="1" applyFont="1" applyBorder="1" applyAlignment="1">
      <alignment horizontal="center" vertical="center"/>
    </xf>
    <xf numFmtId="177" fontId="83" fillId="0" borderId="27" xfId="0" applyNumberFormat="1" applyFont="1" applyBorder="1">
      <alignment vertical="center"/>
    </xf>
    <xf numFmtId="0" fontId="0" fillId="4" borderId="0" xfId="0" applyNumberFormat="1" applyFill="1">
      <alignment vertical="center"/>
    </xf>
    <xf numFmtId="0" fontId="88" fillId="4" borderId="27" xfId="0" applyNumberFormat="1" applyFont="1" applyFill="1" applyBorder="1" applyAlignment="1">
      <alignment horizontal="center" vertical="center"/>
    </xf>
    <xf numFmtId="0" fontId="4" fillId="4" borderId="27" xfId="9203" applyNumberFormat="1" applyFont="1" applyFill="1" applyBorder="1" applyAlignment="1">
      <alignment horizontal="center" vertical="center"/>
    </xf>
    <xf numFmtId="0" fontId="4" fillId="4" borderId="27" xfId="16" applyNumberFormat="1" applyFont="1" applyFill="1" applyBorder="1" applyAlignment="1">
      <alignment horizontal="center" vertical="center"/>
    </xf>
    <xf numFmtId="0" fontId="88" fillId="4" borderId="0" xfId="0" applyNumberFormat="1" applyFont="1" applyFill="1" applyAlignment="1">
      <alignment horizontal="center" vertical="center"/>
    </xf>
    <xf numFmtId="0" fontId="4" fillId="4" borderId="27" xfId="4430" applyNumberFormat="1" applyFont="1" applyFill="1" applyBorder="1" applyAlignment="1">
      <alignment horizontal="center" vertical="center"/>
    </xf>
    <xf numFmtId="0" fontId="89" fillId="4" borderId="27" xfId="9203" applyNumberFormat="1" applyFont="1" applyFill="1" applyBorder="1" applyAlignment="1" applyProtection="1">
      <alignment horizontal="center" vertical="center" wrapText="1"/>
    </xf>
    <xf numFmtId="0" fontId="90" fillId="4" borderId="27" xfId="9203" applyNumberFormat="1" applyFont="1" applyFill="1" applyBorder="1" applyAlignment="1">
      <alignment horizontal="center" vertical="center"/>
    </xf>
    <xf numFmtId="0" fontId="90" fillId="4" borderId="27" xfId="16" applyNumberFormat="1" applyFont="1" applyFill="1" applyBorder="1" applyAlignment="1">
      <alignment horizontal="center" vertical="center"/>
    </xf>
    <xf numFmtId="0" fontId="88" fillId="4" borderId="27" xfId="9203" applyNumberFormat="1" applyFont="1" applyFill="1" applyBorder="1" applyAlignment="1">
      <alignment horizontal="center" vertical="center"/>
    </xf>
    <xf numFmtId="0" fontId="91" fillId="4" borderId="27" xfId="0" applyNumberFormat="1" applyFont="1" applyFill="1" applyBorder="1" applyAlignment="1">
      <alignment horizontal="center" vertical="center"/>
    </xf>
    <xf numFmtId="182" fontId="94" fillId="0" borderId="0" xfId="0" applyNumberFormat="1" applyFont="1" applyFill="1">
      <alignment vertical="center"/>
    </xf>
    <xf numFmtId="184" fontId="86" fillId="0" borderId="28" xfId="0" applyNumberFormat="1" applyFont="1" applyFill="1" applyBorder="1" applyAlignment="1">
      <alignment horizontal="center" vertical="center"/>
    </xf>
    <xf numFmtId="182" fontId="86" fillId="0" borderId="28" xfId="0" applyNumberFormat="1" applyFont="1" applyFill="1" applyBorder="1" applyAlignment="1">
      <alignment horizontal="center" vertical="center" wrapText="1"/>
    </xf>
    <xf numFmtId="182" fontId="95" fillId="0" borderId="28" xfId="0" applyNumberFormat="1" applyFont="1" applyFill="1" applyBorder="1" applyAlignment="1">
      <alignment horizontal="center" vertical="center" wrapText="1"/>
    </xf>
    <xf numFmtId="182" fontId="86" fillId="0" borderId="28" xfId="0" applyNumberFormat="1" applyFont="1" applyFill="1" applyBorder="1" applyAlignment="1">
      <alignment horizontal="center" vertical="center"/>
    </xf>
    <xf numFmtId="179" fontId="86" fillId="0" borderId="28" xfId="0" applyNumberFormat="1" applyFont="1" applyFill="1" applyBorder="1" applyAlignment="1">
      <alignment horizontal="center" vertical="center"/>
    </xf>
    <xf numFmtId="177" fontId="86" fillId="0" borderId="28" xfId="0" applyNumberFormat="1" applyFont="1" applyFill="1" applyBorder="1" applyAlignment="1">
      <alignment horizontal="center" vertical="center"/>
    </xf>
    <xf numFmtId="182" fontId="96" fillId="0" borderId="0" xfId="0" applyNumberFormat="1" applyFont="1" applyFill="1">
      <alignment vertical="center"/>
    </xf>
    <xf numFmtId="0" fontId="23" fillId="0" borderId="1" xfId="5455" applyNumberFormat="1" applyFont="1" applyFill="1" applyBorder="1" applyAlignment="1">
      <alignment horizontal="center" vertical="center" wrapText="1"/>
    </xf>
    <xf numFmtId="0" fontId="4" fillId="0" borderId="1" xfId="5455" applyNumberFormat="1" applyFont="1" applyFill="1" applyBorder="1" applyAlignment="1">
      <alignment horizontal="center" vertical="center" wrapText="1"/>
    </xf>
    <xf numFmtId="0" fontId="23" fillId="0" borderId="1" xfId="5455" applyNumberFormat="1" applyFont="1" applyFill="1" applyBorder="1" applyAlignment="1">
      <alignment vertical="center" wrapText="1"/>
    </xf>
    <xf numFmtId="182" fontId="23" fillId="0" borderId="1" xfId="9189" applyNumberFormat="1" applyFont="1" applyFill="1" applyBorder="1" applyAlignment="1">
      <alignment horizontal="left" vertical="center" wrapText="1"/>
    </xf>
    <xf numFmtId="0" fontId="23" fillId="0" borderId="1" xfId="9189" applyNumberFormat="1" applyFont="1" applyFill="1" applyBorder="1" applyAlignment="1">
      <alignment horizontal="left" vertical="center" wrapText="1"/>
    </xf>
    <xf numFmtId="0" fontId="23" fillId="0" borderId="1" xfId="9329" applyFont="1" applyFill="1" applyBorder="1" applyAlignment="1">
      <alignment horizontal="left" vertical="center" wrapText="1"/>
    </xf>
    <xf numFmtId="184" fontId="23" fillId="0" borderId="1" xfId="9329" applyNumberFormat="1" applyFont="1" applyFill="1" applyBorder="1" applyAlignment="1">
      <alignment horizontal="left" vertical="center" wrapText="1"/>
    </xf>
    <xf numFmtId="177" fontId="23" fillId="0" borderId="1" xfId="9329" applyNumberFormat="1" applyFont="1" applyFill="1" applyBorder="1" applyAlignment="1">
      <alignment horizontal="right" vertical="center" wrapText="1"/>
    </xf>
    <xf numFmtId="0" fontId="23" fillId="0" borderId="1" xfId="9330" applyFont="1" applyFill="1" applyBorder="1" applyAlignment="1">
      <alignment horizontal="center" vertical="center" wrapText="1"/>
    </xf>
    <xf numFmtId="177" fontId="23" fillId="0" borderId="1" xfId="9189" applyNumberFormat="1" applyFont="1" applyFill="1" applyBorder="1" applyAlignment="1">
      <alignment horizontal="right" vertical="center" wrapText="1"/>
    </xf>
    <xf numFmtId="0" fontId="23" fillId="0" borderId="1" xfId="0" applyNumberFormat="1" applyFont="1" applyFill="1" applyBorder="1" applyAlignment="1">
      <alignment horizontal="left" vertical="center" wrapText="1"/>
    </xf>
    <xf numFmtId="177" fontId="23" fillId="0" borderId="0" xfId="0" applyNumberFormat="1" applyFont="1" applyFill="1" applyAlignment="1">
      <alignment horizontal="center" vertical="center"/>
    </xf>
    <xf numFmtId="0" fontId="23" fillId="0" borderId="0" xfId="0" applyNumberFormat="1" applyFont="1" applyFill="1">
      <alignment vertical="center"/>
    </xf>
    <xf numFmtId="177" fontId="23" fillId="0" borderId="1" xfId="9330" applyNumberFormat="1" applyFont="1" applyFill="1" applyBorder="1" applyAlignment="1">
      <alignment horizontal="right" vertical="center" wrapText="1"/>
    </xf>
    <xf numFmtId="0" fontId="4" fillId="0" borderId="1" xfId="9329" applyFont="1" applyFill="1" applyBorder="1" applyAlignment="1">
      <alignment horizontal="left" vertical="center" wrapText="1"/>
    </xf>
    <xf numFmtId="184" fontId="23" fillId="0" borderId="1" xfId="9330" applyNumberFormat="1" applyFont="1" applyFill="1" applyBorder="1" applyAlignment="1">
      <alignment horizontal="left" vertical="center" wrapText="1"/>
    </xf>
    <xf numFmtId="182" fontId="23" fillId="0" borderId="1" xfId="0" applyNumberFormat="1" applyFont="1" applyFill="1" applyBorder="1" applyAlignment="1">
      <alignment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3" fillId="0" borderId="1" xfId="9329" applyNumberFormat="1" applyFont="1" applyFill="1" applyBorder="1" applyAlignment="1">
      <alignment horizontal="left" vertical="center" wrapText="1"/>
    </xf>
    <xf numFmtId="179" fontId="23" fillId="0" borderId="1" xfId="0" applyNumberFormat="1" applyFont="1" applyFill="1" applyBorder="1" applyAlignment="1">
      <alignment horizontal="right" vertical="center" wrapText="1"/>
    </xf>
    <xf numFmtId="182" fontId="98" fillId="0" borderId="0" xfId="0" applyNumberFormat="1" applyFont="1" applyFill="1" applyAlignment="1">
      <alignment horizontal="center" vertical="center"/>
    </xf>
    <xf numFmtId="0" fontId="23" fillId="0" borderId="1" xfId="4430" applyNumberFormat="1" applyFont="1" applyFill="1" applyBorder="1" applyAlignment="1">
      <alignment horizontal="left" vertical="center" wrapText="1"/>
    </xf>
    <xf numFmtId="0" fontId="86" fillId="0" borderId="1" xfId="5455" applyNumberFormat="1" applyFont="1" applyFill="1" applyBorder="1" applyAlignment="1">
      <alignment horizontal="center" vertical="center" wrapText="1"/>
    </xf>
    <xf numFmtId="184" fontId="96" fillId="0" borderId="0" xfId="0" applyNumberFormat="1" applyFont="1" applyFill="1" applyAlignment="1">
      <alignment horizontal="center" vertical="center"/>
    </xf>
    <xf numFmtId="182" fontId="99" fillId="0" borderId="0" xfId="0" applyNumberFormat="1" applyFont="1" applyFill="1" applyAlignment="1">
      <alignment horizontal="center" vertical="center" wrapText="1"/>
    </xf>
    <xf numFmtId="182" fontId="99" fillId="0" borderId="0" xfId="0" applyNumberFormat="1" applyFont="1" applyFill="1" applyAlignment="1">
      <alignment horizontal="left" vertical="center"/>
    </xf>
    <xf numFmtId="182" fontId="99" fillId="0" borderId="0" xfId="0" applyNumberFormat="1" applyFont="1" applyFill="1" applyAlignment="1">
      <alignment horizontal="left" vertical="center" wrapText="1"/>
    </xf>
    <xf numFmtId="179" fontId="99" fillId="0" borderId="0" xfId="0" applyNumberFormat="1" applyFont="1" applyFill="1" applyAlignment="1">
      <alignment horizontal="right" vertical="center"/>
    </xf>
    <xf numFmtId="184" fontId="99" fillId="0" borderId="0" xfId="0" applyNumberFormat="1" applyFont="1" applyFill="1" applyAlignment="1">
      <alignment horizontal="center" vertical="center"/>
    </xf>
    <xf numFmtId="177" fontId="99" fillId="0" borderId="0" xfId="0" applyNumberFormat="1" applyFont="1" applyFill="1" applyAlignment="1">
      <alignment horizontal="center" vertical="center"/>
    </xf>
    <xf numFmtId="0" fontId="101" fillId="0" borderId="0" xfId="0" applyNumberFormat="1" applyFont="1" applyFill="1" applyAlignment="1">
      <alignment horizontal="center" vertical="center" wrapText="1"/>
    </xf>
    <xf numFmtId="0" fontId="102" fillId="0" borderId="1" xfId="0" applyNumberFormat="1" applyFont="1" applyFill="1" applyBorder="1" applyAlignment="1">
      <alignment horizontal="center" vertical="center" wrapText="1"/>
    </xf>
    <xf numFmtId="0" fontId="88" fillId="0" borderId="1" xfId="0" applyNumberFormat="1" applyFont="1" applyFill="1" applyBorder="1" applyAlignment="1">
      <alignment horizontal="center" vertical="center" wrapText="1"/>
    </xf>
    <xf numFmtId="184" fontId="4" fillId="0" borderId="1" xfId="4430" applyNumberFormat="1" applyFont="1" applyFill="1" applyBorder="1" applyAlignment="1">
      <alignment horizontal="center" vertical="center" wrapText="1"/>
    </xf>
    <xf numFmtId="0" fontId="4" fillId="0" borderId="1" xfId="4430" applyNumberFormat="1" applyFont="1" applyFill="1" applyBorder="1" applyAlignment="1">
      <alignment horizontal="center" vertical="center" wrapText="1"/>
    </xf>
    <xf numFmtId="177" fontId="88" fillId="4" borderId="1" xfId="0" applyNumberFormat="1" applyFont="1" applyFill="1" applyBorder="1" applyAlignment="1">
      <alignment horizontal="center" vertical="center" wrapText="1"/>
    </xf>
    <xf numFmtId="177" fontId="88" fillId="0" borderId="1" xfId="0" applyNumberFormat="1" applyFont="1" applyFill="1" applyBorder="1" applyAlignment="1">
      <alignment horizontal="center" vertical="center" wrapText="1"/>
    </xf>
    <xf numFmtId="177" fontId="91" fillId="0" borderId="1" xfId="0" applyNumberFormat="1" applyFont="1" applyFill="1" applyBorder="1" applyAlignment="1">
      <alignment horizontal="center" vertical="center" wrapText="1"/>
    </xf>
    <xf numFmtId="0" fontId="103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left" vertical="center"/>
    </xf>
    <xf numFmtId="0" fontId="0" fillId="0" borderId="0" xfId="0" applyNumberFormat="1" applyFill="1" applyAlignment="1">
      <alignment horizontal="center" vertical="center"/>
    </xf>
    <xf numFmtId="0" fontId="106" fillId="0" borderId="1" xfId="0" applyNumberFormat="1" applyFont="1" applyFill="1" applyBorder="1" applyAlignment="1">
      <alignment horizontal="center" vertical="center" wrapText="1"/>
    </xf>
    <xf numFmtId="184" fontId="108" fillId="0" borderId="1" xfId="4430" applyNumberFormat="1" applyFont="1" applyFill="1" applyBorder="1" applyAlignment="1">
      <alignment horizontal="left" vertical="center"/>
    </xf>
    <xf numFmtId="184" fontId="108" fillId="0" borderId="1" xfId="9331" applyNumberFormat="1" applyFont="1" applyFill="1" applyBorder="1" applyAlignment="1">
      <alignment horizontal="left" vertical="center" wrapText="1"/>
    </xf>
    <xf numFmtId="184" fontId="108" fillId="0" borderId="1" xfId="9331" applyNumberFormat="1" applyFont="1" applyFill="1" applyBorder="1" applyAlignment="1">
      <alignment horizontal="center" vertical="center" wrapText="1"/>
    </xf>
    <xf numFmtId="185" fontId="108" fillId="0" borderId="1" xfId="9331" applyNumberFormat="1" applyFont="1" applyFill="1" applyBorder="1" applyAlignment="1">
      <alignment horizontal="center" vertical="center" wrapText="1"/>
    </xf>
    <xf numFmtId="185" fontId="108" fillId="0" borderId="1" xfId="9328" applyNumberFormat="1" applyFont="1" applyFill="1" applyBorder="1" applyAlignment="1">
      <alignment horizontal="center" vertical="center" wrapText="1"/>
    </xf>
    <xf numFmtId="185" fontId="107" fillId="0" borderId="1" xfId="0" applyNumberFormat="1" applyFont="1" applyFill="1" applyBorder="1" applyAlignment="1">
      <alignment horizontal="center" vertical="center" wrapText="1"/>
    </xf>
    <xf numFmtId="184" fontId="107" fillId="0" borderId="1" xfId="9331" applyNumberFormat="1" applyFont="1" applyFill="1" applyBorder="1" applyAlignment="1">
      <alignment horizontal="center" vertical="center" wrapText="1"/>
    </xf>
    <xf numFmtId="185" fontId="107" fillId="0" borderId="1" xfId="9331" applyNumberFormat="1" applyFont="1" applyFill="1" applyBorder="1" applyAlignment="1">
      <alignment horizontal="center" vertical="center" wrapText="1"/>
    </xf>
    <xf numFmtId="185" fontId="109" fillId="0" borderId="1" xfId="4430" applyNumberFormat="1" applyFont="1" applyFill="1" applyBorder="1" applyAlignment="1">
      <alignment horizontal="center" vertical="center"/>
    </xf>
    <xf numFmtId="185" fontId="107" fillId="0" borderId="1" xfId="4511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left" vertical="center"/>
    </xf>
    <xf numFmtId="9" fontId="107" fillId="0" borderId="1" xfId="17" applyNumberFormat="1" applyFont="1" applyFill="1" applyBorder="1" applyAlignment="1">
      <alignment horizontal="center" vertical="center" wrapText="1"/>
    </xf>
    <xf numFmtId="9" fontId="107" fillId="0" borderId="1" xfId="17" applyFont="1" applyFill="1" applyBorder="1" applyAlignment="1">
      <alignment horizontal="center" vertical="center" wrapText="1"/>
    </xf>
    <xf numFmtId="184" fontId="106" fillId="0" borderId="1" xfId="9331" applyNumberFormat="1" applyFont="1" applyFill="1" applyBorder="1" applyAlignment="1">
      <alignment horizontal="center" vertical="center" wrapText="1"/>
    </xf>
    <xf numFmtId="185" fontId="106" fillId="0" borderId="1" xfId="9331" applyNumberFormat="1" applyFont="1" applyFill="1" applyBorder="1" applyAlignment="1">
      <alignment horizontal="center" vertical="center" wrapText="1"/>
    </xf>
    <xf numFmtId="185" fontId="106" fillId="0" borderId="1" xfId="7231" applyNumberFormat="1" applyFont="1" applyFill="1" applyBorder="1" applyAlignment="1">
      <alignment horizontal="center" vertical="center" wrapText="1"/>
    </xf>
    <xf numFmtId="185" fontId="106" fillId="0" borderId="1" xfId="0" applyNumberFormat="1" applyFont="1" applyFill="1" applyBorder="1" applyAlignment="1">
      <alignment horizontal="center" vertical="center" wrapText="1"/>
    </xf>
    <xf numFmtId="185" fontId="0" fillId="0" borderId="0" xfId="0" applyNumberFormat="1" applyFill="1" applyAlignment="1">
      <alignment horizontal="left"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0" borderId="26" xfId="0" applyNumberFormat="1" applyFont="1" applyBorder="1" applyAlignment="1">
      <alignment vertical="center"/>
    </xf>
    <xf numFmtId="182" fontId="84" fillId="0" borderId="26" xfId="0" applyNumberFormat="1" applyFont="1" applyBorder="1" applyAlignment="1">
      <alignment vertical="center"/>
    </xf>
    <xf numFmtId="0" fontId="87" fillId="4" borderId="26" xfId="9203" applyNumberFormat="1" applyFont="1" applyFill="1" applyBorder="1" applyAlignment="1">
      <alignment horizontal="center" vertical="center"/>
    </xf>
    <xf numFmtId="0" fontId="0" fillId="4" borderId="26" xfId="0" applyNumberFormat="1" applyFill="1" applyBorder="1" applyAlignment="1">
      <alignment vertical="center"/>
    </xf>
    <xf numFmtId="182" fontId="92" fillId="0" borderId="26" xfId="0" applyNumberFormat="1" applyFont="1" applyFill="1" applyBorder="1" applyAlignment="1">
      <alignment horizontal="center" vertical="center"/>
    </xf>
    <xf numFmtId="0" fontId="88" fillId="0" borderId="1" xfId="0" applyNumberFormat="1" applyFont="1" applyFill="1" applyBorder="1" applyAlignment="1">
      <alignment horizontal="center" vertical="center" wrapText="1"/>
    </xf>
    <xf numFmtId="0" fontId="25" fillId="0" borderId="26" xfId="0" applyNumberFormat="1" applyFont="1" applyFill="1" applyBorder="1" applyAlignment="1">
      <alignment horizontal="center" vertical="center" wrapText="1"/>
    </xf>
    <xf numFmtId="0" fontId="100" fillId="0" borderId="26" xfId="0" applyNumberFormat="1" applyFont="1" applyBorder="1" applyAlignment="1">
      <alignment horizontal="center" vertical="center" wrapText="1"/>
    </xf>
    <xf numFmtId="0" fontId="104" fillId="0" borderId="26" xfId="0" applyNumberFormat="1" applyFont="1" applyFill="1" applyBorder="1" applyAlignment="1">
      <alignment horizontal="center" vertical="center"/>
    </xf>
    <xf numFmtId="0" fontId="104" fillId="0" borderId="26" xfId="0" applyNumberFormat="1" applyFont="1" applyBorder="1" applyAlignment="1">
      <alignment vertical="center"/>
    </xf>
    <xf numFmtId="0" fontId="106" fillId="0" borderId="1" xfId="0" applyNumberFormat="1" applyFont="1" applyFill="1" applyBorder="1" applyAlignment="1">
      <alignment horizontal="center" vertical="center" wrapText="1"/>
    </xf>
    <xf numFmtId="0" fontId="106" fillId="0" borderId="1" xfId="0" applyNumberFormat="1" applyFont="1" applyFill="1" applyBorder="1" applyAlignment="1">
      <alignment horizontal="center" vertical="center"/>
    </xf>
    <xf numFmtId="0" fontId="107" fillId="0" borderId="1" xfId="0" applyNumberFormat="1" applyFont="1" applyFill="1" applyBorder="1" applyAlignment="1">
      <alignment horizontal="center" vertical="center" wrapText="1"/>
    </xf>
    <xf numFmtId="0" fontId="107" fillId="0" borderId="1" xfId="0" applyNumberFormat="1" applyFont="1" applyFill="1" applyBorder="1" applyAlignment="1">
      <alignment horizontal="left" vertical="center" wrapText="1"/>
    </xf>
    <xf numFmtId="184" fontId="107" fillId="0" borderId="1" xfId="9331" applyNumberFormat="1" applyFont="1" applyFill="1" applyBorder="1" applyAlignment="1">
      <alignment horizontal="left" vertical="center" wrapText="1"/>
    </xf>
    <xf numFmtId="184" fontId="106" fillId="0" borderId="1" xfId="9331" applyNumberFormat="1" applyFont="1" applyFill="1" applyBorder="1" applyAlignment="1">
      <alignment horizontal="left" vertical="center" wrapText="1"/>
    </xf>
    <xf numFmtId="0" fontId="110" fillId="0" borderId="0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vertical="center"/>
    </xf>
  </cellXfs>
  <cellStyles count="9332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2 7 2" xfId="9303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2 8 2" xfId="9304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2 7 2" xfId="9301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3 8 2" xfId="9302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2 7 2" xfId="9299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4 8 2" xfId="9300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2 7 2" xfId="9297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2 8 2" xfId="9298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2 7 2" xfId="9295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3 8 2" xfId="9296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2 7 2" xfId="9293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4 8 2" xfId="9294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2 7 2" xfId="9223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2 8 2" xfId="9292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2 7 2" xfId="9225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3 8 2" xfId="9224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2 7 2" xfId="9227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4 8 2" xfId="9226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2 7 2" xfId="9229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2 8 2" xfId="9228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2 7 2" xfId="9231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3 8 2" xfId="9230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2 7 2" xfId="9233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4 8 2" xfId="9232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2 7 2" xfId="9235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2 8 2" xfId="9234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2 7 2" xfId="9237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3 8 2" xfId="9236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2 7 2" xfId="9239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4 8 2" xfId="9238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2 7 2" xfId="9241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2 8 2" xfId="9240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2 7 2" xfId="9243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3 8 2" xfId="9242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2 7 2" xfId="9245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4 8 2" xfId="9244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2 7 2" xfId="9247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2 8 2" xfId="9246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2 7 2" xfId="9249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3 8 2" xfId="9248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2 7 2" xfId="9251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4 8 2" xfId="9250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2 7 2" xfId="9253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2 8 2" xfId="9252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2 7 2" xfId="9255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3 8 2" xfId="9254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2 7 2" xfId="9257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4 8 2" xfId="9256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2 7 2" xfId="9259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2 8 2" xfId="9258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2 7 2" xfId="9261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3 8 2" xfId="9260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2 7 2" xfId="9263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4 8 2" xfId="9262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2 7 2" xfId="9305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2 8 2" xfId="9306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2 7 2" xfId="9265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3 8 2" xfId="9264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2 7 2" xfId="9267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4 8 2" xfId="9266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2 7 2" xfId="9269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2 8 2" xfId="9268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2 7 2" xfId="9271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3 8 2" xfId="9270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2 7 2" xfId="9273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4 8 2" xfId="9272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2 7 2" xfId="9275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2 8 2" xfId="9274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2 7 2" xfId="9277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3 8 2" xfId="9276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2 7 2" xfId="9279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4 8 2" xfId="9278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0 2" xfId="9316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2 3" xfId="9220"/>
    <cellStyle name="常规 100 3" xfId="4299"/>
    <cellStyle name="常规 101" xfId="4"/>
    <cellStyle name="常规 101 2" xfId="9"/>
    <cellStyle name="常规 101 2 2" xfId="4303"/>
    <cellStyle name="常规 101 2 3" xfId="4302"/>
    <cellStyle name="常规 101 2 4" xfId="9219"/>
    <cellStyle name="常规 101 3" xfId="4304"/>
    <cellStyle name="常规 101 4" xfId="4301"/>
    <cellStyle name="常规 102" xfId="14"/>
    <cellStyle name="常规 102 2" xfId="4306"/>
    <cellStyle name="常规 102 3" xfId="4305"/>
    <cellStyle name="常规 102 4" xfId="9221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7 2 2" xfId="9222"/>
    <cellStyle name="常规 107 3" xfId="9218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 8 2" xfId="9315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6 2" xfId="9311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8 2" xfId="9280"/>
    <cellStyle name="常规 2 19" xfId="8883"/>
    <cellStyle name="常规 2 19 2" xfId="9307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15 2" xfId="9326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0 2" xfId="9309"/>
    <cellStyle name="常规 2 21" xfId="8974"/>
    <cellStyle name="常规 2 22" xfId="8997"/>
    <cellStyle name="常规 2 22 2" xfId="9313"/>
    <cellStyle name="常规 2 23" xfId="9171"/>
    <cellStyle name="常规 2 24" xfId="9207"/>
    <cellStyle name="常规 2 24 2" xfId="9323"/>
    <cellStyle name="常规 2 25" xfId="9214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8 2" xfId="9281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4 8 2" xfId="9308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2 2" xfId="9325"/>
    <cellStyle name="常规 294 3" xfId="9215"/>
    <cellStyle name="常规 295" xfId="9202"/>
    <cellStyle name="常规 296" xfId="9204"/>
    <cellStyle name="常规 297" xfId="9203"/>
    <cellStyle name="常规 298" xfId="9213"/>
    <cellStyle name="常规 299" xfId="9217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4 2" xfId="9282"/>
    <cellStyle name="常规 3 15" xfId="8896"/>
    <cellStyle name="常规 3 16" xfId="8961"/>
    <cellStyle name="常规 3 16 2" xfId="9310"/>
    <cellStyle name="常规 3 17" xfId="8979"/>
    <cellStyle name="常规 3 18" xfId="8998"/>
    <cellStyle name="常规 3 18 2" xfId="9314"/>
    <cellStyle name="常规 3 19" xfId="9208"/>
    <cellStyle name="常规 3 19 2" xfId="9324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2 2" xfId="9283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17 2" xfId="9327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4 2" xfId="9284"/>
    <cellStyle name="常规 4 15" xfId="8889"/>
    <cellStyle name="常规 4 16" xfId="8981"/>
    <cellStyle name="常规 4 16 2" xfId="9312"/>
    <cellStyle name="常规 4 17" xfId="9172"/>
    <cellStyle name="常规 4 17 2" xfId="9317"/>
    <cellStyle name="常规 4 18" xfId="9206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7 2" xfId="9285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3 2" xfId="9318"/>
    <cellStyle name="常规 5 14" xfId="9209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13 2" xfId="9319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12 2" xfId="9320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3 2" xfId="9321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12 2" xfId="9322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" xfId="9331"/>
    <cellStyle name="常规_Sheet1 2" xfId="9330"/>
    <cellStyle name="常规_Sheet1_1" xfId="9329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" xfId="9328" builtinId="6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0 2" xfId="9286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7 2" xfId="9287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2 7 2" xfId="9289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3 8 2" xfId="9288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2 7 2" xfId="9291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4 8 2" xfId="9290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268" t="s">
        <v>177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68" t="s">
        <v>177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268" t="s">
        <v>543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268" t="s">
        <v>177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268" t="s">
        <v>177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268" t="s">
        <v>177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F3" sqref="F3"/>
    </sheetView>
  </sheetViews>
  <sheetFormatPr defaultColWidth="9" defaultRowHeight="13.5"/>
  <cols>
    <col min="1" max="1" width="10.625" style="184" customWidth="1"/>
    <col min="2" max="2" width="35.625" style="185" customWidth="1"/>
    <col min="3" max="3" width="35.625" style="184" customWidth="1"/>
    <col min="4" max="4" width="20.5" style="184" bestFit="1" customWidth="1"/>
    <col min="5" max="5" width="18.625" style="184" hidden="1" customWidth="1"/>
    <col min="6" max="6" width="18.375" style="184" bestFit="1" customWidth="1"/>
    <col min="7" max="7" width="14.375" style="184" hidden="1" customWidth="1"/>
    <col min="8" max="8" width="14.25" style="184" hidden="1" customWidth="1"/>
    <col min="9" max="252" width="9" style="184"/>
    <col min="253" max="253" width="6.625" style="184" customWidth="1"/>
    <col min="254" max="255" width="21.625" style="184" customWidth="1"/>
    <col min="256" max="256" width="16.125" style="184" bestFit="1" customWidth="1"/>
    <col min="257" max="257" width="13.875" style="184" bestFit="1" customWidth="1"/>
    <col min="258" max="258" width="17.25" style="184" bestFit="1" customWidth="1"/>
    <col min="259" max="260" width="20.5" style="184" bestFit="1" customWidth="1"/>
    <col min="261" max="261" width="0" style="184" hidden="1" customWidth="1"/>
    <col min="262" max="262" width="18.375" style="184" bestFit="1" customWidth="1"/>
    <col min="263" max="264" width="0" style="184" hidden="1" customWidth="1"/>
    <col min="265" max="508" width="9" style="184"/>
    <col min="509" max="509" width="6.625" style="184" customWidth="1"/>
    <col min="510" max="511" width="21.625" style="184" customWidth="1"/>
    <col min="512" max="512" width="16.125" style="184" bestFit="1" customWidth="1"/>
    <col min="513" max="513" width="13.875" style="184" bestFit="1" customWidth="1"/>
    <col min="514" max="514" width="17.25" style="184" bestFit="1" customWidth="1"/>
    <col min="515" max="516" width="20.5" style="184" bestFit="1" customWidth="1"/>
    <col min="517" max="517" width="0" style="184" hidden="1" customWidth="1"/>
    <col min="518" max="518" width="18.375" style="184" bestFit="1" customWidth="1"/>
    <col min="519" max="520" width="0" style="184" hidden="1" customWidth="1"/>
    <col min="521" max="764" width="9" style="184"/>
    <col min="765" max="765" width="6.625" style="184" customWidth="1"/>
    <col min="766" max="767" width="21.625" style="184" customWidth="1"/>
    <col min="768" max="768" width="16.125" style="184" bestFit="1" customWidth="1"/>
    <col min="769" max="769" width="13.875" style="184" bestFit="1" customWidth="1"/>
    <col min="770" max="770" width="17.25" style="184" bestFit="1" customWidth="1"/>
    <col min="771" max="772" width="20.5" style="184" bestFit="1" customWidth="1"/>
    <col min="773" max="773" width="0" style="184" hidden="1" customWidth="1"/>
    <col min="774" max="774" width="18.375" style="184" bestFit="1" customWidth="1"/>
    <col min="775" max="776" width="0" style="184" hidden="1" customWidth="1"/>
    <col min="777" max="1020" width="9" style="184"/>
    <col min="1021" max="1021" width="6.625" style="184" customWidth="1"/>
    <col min="1022" max="1023" width="21.625" style="184" customWidth="1"/>
    <col min="1024" max="1024" width="16.125" style="184" bestFit="1" customWidth="1"/>
    <col min="1025" max="1025" width="13.875" style="184" bestFit="1" customWidth="1"/>
    <col min="1026" max="1026" width="17.25" style="184" bestFit="1" customWidth="1"/>
    <col min="1027" max="1028" width="20.5" style="184" bestFit="1" customWidth="1"/>
    <col min="1029" max="1029" width="0" style="184" hidden="1" customWidth="1"/>
    <col min="1030" max="1030" width="18.375" style="184" bestFit="1" customWidth="1"/>
    <col min="1031" max="1032" width="0" style="184" hidden="1" customWidth="1"/>
    <col min="1033" max="1276" width="9" style="184"/>
    <col min="1277" max="1277" width="6.625" style="184" customWidth="1"/>
    <col min="1278" max="1279" width="21.625" style="184" customWidth="1"/>
    <col min="1280" max="1280" width="16.125" style="184" bestFit="1" customWidth="1"/>
    <col min="1281" max="1281" width="13.875" style="184" bestFit="1" customWidth="1"/>
    <col min="1282" max="1282" width="17.25" style="184" bestFit="1" customWidth="1"/>
    <col min="1283" max="1284" width="20.5" style="184" bestFit="1" customWidth="1"/>
    <col min="1285" max="1285" width="0" style="184" hidden="1" customWidth="1"/>
    <col min="1286" max="1286" width="18.375" style="184" bestFit="1" customWidth="1"/>
    <col min="1287" max="1288" width="0" style="184" hidden="1" customWidth="1"/>
    <col min="1289" max="1532" width="9" style="184"/>
    <col min="1533" max="1533" width="6.625" style="184" customWidth="1"/>
    <col min="1534" max="1535" width="21.625" style="184" customWidth="1"/>
    <col min="1536" max="1536" width="16.125" style="184" bestFit="1" customWidth="1"/>
    <col min="1537" max="1537" width="13.875" style="184" bestFit="1" customWidth="1"/>
    <col min="1538" max="1538" width="17.25" style="184" bestFit="1" customWidth="1"/>
    <col min="1539" max="1540" width="20.5" style="184" bestFit="1" customWidth="1"/>
    <col min="1541" max="1541" width="0" style="184" hidden="1" customWidth="1"/>
    <col min="1542" max="1542" width="18.375" style="184" bestFit="1" customWidth="1"/>
    <col min="1543" max="1544" width="0" style="184" hidden="1" customWidth="1"/>
    <col min="1545" max="1788" width="9" style="184"/>
    <col min="1789" max="1789" width="6.625" style="184" customWidth="1"/>
    <col min="1790" max="1791" width="21.625" style="184" customWidth="1"/>
    <col min="1792" max="1792" width="16.125" style="184" bestFit="1" customWidth="1"/>
    <col min="1793" max="1793" width="13.875" style="184" bestFit="1" customWidth="1"/>
    <col min="1794" max="1794" width="17.25" style="184" bestFit="1" customWidth="1"/>
    <col min="1795" max="1796" width="20.5" style="184" bestFit="1" customWidth="1"/>
    <col min="1797" max="1797" width="0" style="184" hidden="1" customWidth="1"/>
    <col min="1798" max="1798" width="18.375" style="184" bestFit="1" customWidth="1"/>
    <col min="1799" max="1800" width="0" style="184" hidden="1" customWidth="1"/>
    <col min="1801" max="2044" width="9" style="184"/>
    <col min="2045" max="2045" width="6.625" style="184" customWidth="1"/>
    <col min="2046" max="2047" width="21.625" style="184" customWidth="1"/>
    <col min="2048" max="2048" width="16.125" style="184" bestFit="1" customWidth="1"/>
    <col min="2049" max="2049" width="13.875" style="184" bestFit="1" customWidth="1"/>
    <col min="2050" max="2050" width="17.25" style="184" bestFit="1" customWidth="1"/>
    <col min="2051" max="2052" width="20.5" style="184" bestFit="1" customWidth="1"/>
    <col min="2053" max="2053" width="0" style="184" hidden="1" customWidth="1"/>
    <col min="2054" max="2054" width="18.375" style="184" bestFit="1" customWidth="1"/>
    <col min="2055" max="2056" width="0" style="184" hidden="1" customWidth="1"/>
    <col min="2057" max="2300" width="9" style="184"/>
    <col min="2301" max="2301" width="6.625" style="184" customWidth="1"/>
    <col min="2302" max="2303" width="21.625" style="184" customWidth="1"/>
    <col min="2304" max="2304" width="16.125" style="184" bestFit="1" customWidth="1"/>
    <col min="2305" max="2305" width="13.875" style="184" bestFit="1" customWidth="1"/>
    <col min="2306" max="2306" width="17.25" style="184" bestFit="1" customWidth="1"/>
    <col min="2307" max="2308" width="20.5" style="184" bestFit="1" customWidth="1"/>
    <col min="2309" max="2309" width="0" style="184" hidden="1" customWidth="1"/>
    <col min="2310" max="2310" width="18.375" style="184" bestFit="1" customWidth="1"/>
    <col min="2311" max="2312" width="0" style="184" hidden="1" customWidth="1"/>
    <col min="2313" max="2556" width="9" style="184"/>
    <col min="2557" max="2557" width="6.625" style="184" customWidth="1"/>
    <col min="2558" max="2559" width="21.625" style="184" customWidth="1"/>
    <col min="2560" max="2560" width="16.125" style="184" bestFit="1" customWidth="1"/>
    <col min="2561" max="2561" width="13.875" style="184" bestFit="1" customWidth="1"/>
    <col min="2562" max="2562" width="17.25" style="184" bestFit="1" customWidth="1"/>
    <col min="2563" max="2564" width="20.5" style="184" bestFit="1" customWidth="1"/>
    <col min="2565" max="2565" width="0" style="184" hidden="1" customWidth="1"/>
    <col min="2566" max="2566" width="18.375" style="184" bestFit="1" customWidth="1"/>
    <col min="2567" max="2568" width="0" style="184" hidden="1" customWidth="1"/>
    <col min="2569" max="2812" width="9" style="184"/>
    <col min="2813" max="2813" width="6.625" style="184" customWidth="1"/>
    <col min="2814" max="2815" width="21.625" style="184" customWidth="1"/>
    <col min="2816" max="2816" width="16.125" style="184" bestFit="1" customWidth="1"/>
    <col min="2817" max="2817" width="13.875" style="184" bestFit="1" customWidth="1"/>
    <col min="2818" max="2818" width="17.25" style="184" bestFit="1" customWidth="1"/>
    <col min="2819" max="2820" width="20.5" style="184" bestFit="1" customWidth="1"/>
    <col min="2821" max="2821" width="0" style="184" hidden="1" customWidth="1"/>
    <col min="2822" max="2822" width="18.375" style="184" bestFit="1" customWidth="1"/>
    <col min="2823" max="2824" width="0" style="184" hidden="1" customWidth="1"/>
    <col min="2825" max="3068" width="9" style="184"/>
    <col min="3069" max="3069" width="6.625" style="184" customWidth="1"/>
    <col min="3070" max="3071" width="21.625" style="184" customWidth="1"/>
    <col min="3072" max="3072" width="16.125" style="184" bestFit="1" customWidth="1"/>
    <col min="3073" max="3073" width="13.875" style="184" bestFit="1" customWidth="1"/>
    <col min="3074" max="3074" width="17.25" style="184" bestFit="1" customWidth="1"/>
    <col min="3075" max="3076" width="20.5" style="184" bestFit="1" customWidth="1"/>
    <col min="3077" max="3077" width="0" style="184" hidden="1" customWidth="1"/>
    <col min="3078" max="3078" width="18.375" style="184" bestFit="1" customWidth="1"/>
    <col min="3079" max="3080" width="0" style="184" hidden="1" customWidth="1"/>
    <col min="3081" max="3324" width="9" style="184"/>
    <col min="3325" max="3325" width="6.625" style="184" customWidth="1"/>
    <col min="3326" max="3327" width="21.625" style="184" customWidth="1"/>
    <col min="3328" max="3328" width="16.125" style="184" bestFit="1" customWidth="1"/>
    <col min="3329" max="3329" width="13.875" style="184" bestFit="1" customWidth="1"/>
    <col min="3330" max="3330" width="17.25" style="184" bestFit="1" customWidth="1"/>
    <col min="3331" max="3332" width="20.5" style="184" bestFit="1" customWidth="1"/>
    <col min="3333" max="3333" width="0" style="184" hidden="1" customWidth="1"/>
    <col min="3334" max="3334" width="18.375" style="184" bestFit="1" customWidth="1"/>
    <col min="3335" max="3336" width="0" style="184" hidden="1" customWidth="1"/>
    <col min="3337" max="3580" width="9" style="184"/>
    <col min="3581" max="3581" width="6.625" style="184" customWidth="1"/>
    <col min="3582" max="3583" width="21.625" style="184" customWidth="1"/>
    <col min="3584" max="3584" width="16.125" style="184" bestFit="1" customWidth="1"/>
    <col min="3585" max="3585" width="13.875" style="184" bestFit="1" customWidth="1"/>
    <col min="3586" max="3586" width="17.25" style="184" bestFit="1" customWidth="1"/>
    <col min="3587" max="3588" width="20.5" style="184" bestFit="1" customWidth="1"/>
    <col min="3589" max="3589" width="0" style="184" hidden="1" customWidth="1"/>
    <col min="3590" max="3590" width="18.375" style="184" bestFit="1" customWidth="1"/>
    <col min="3591" max="3592" width="0" style="184" hidden="1" customWidth="1"/>
    <col min="3593" max="3836" width="9" style="184"/>
    <col min="3837" max="3837" width="6.625" style="184" customWidth="1"/>
    <col min="3838" max="3839" width="21.625" style="184" customWidth="1"/>
    <col min="3840" max="3840" width="16.125" style="184" bestFit="1" customWidth="1"/>
    <col min="3841" max="3841" width="13.875" style="184" bestFit="1" customWidth="1"/>
    <col min="3842" max="3842" width="17.25" style="184" bestFit="1" customWidth="1"/>
    <col min="3843" max="3844" width="20.5" style="184" bestFit="1" customWidth="1"/>
    <col min="3845" max="3845" width="0" style="184" hidden="1" customWidth="1"/>
    <col min="3846" max="3846" width="18.375" style="184" bestFit="1" customWidth="1"/>
    <col min="3847" max="3848" width="0" style="184" hidden="1" customWidth="1"/>
    <col min="3849" max="4092" width="9" style="184"/>
    <col min="4093" max="4093" width="6.625" style="184" customWidth="1"/>
    <col min="4094" max="4095" width="21.625" style="184" customWidth="1"/>
    <col min="4096" max="4096" width="16.125" style="184" bestFit="1" customWidth="1"/>
    <col min="4097" max="4097" width="13.875" style="184" bestFit="1" customWidth="1"/>
    <col min="4098" max="4098" width="17.25" style="184" bestFit="1" customWidth="1"/>
    <col min="4099" max="4100" width="20.5" style="184" bestFit="1" customWidth="1"/>
    <col min="4101" max="4101" width="0" style="184" hidden="1" customWidth="1"/>
    <col min="4102" max="4102" width="18.375" style="184" bestFit="1" customWidth="1"/>
    <col min="4103" max="4104" width="0" style="184" hidden="1" customWidth="1"/>
    <col min="4105" max="4348" width="9" style="184"/>
    <col min="4349" max="4349" width="6.625" style="184" customWidth="1"/>
    <col min="4350" max="4351" width="21.625" style="184" customWidth="1"/>
    <col min="4352" max="4352" width="16.125" style="184" bestFit="1" customWidth="1"/>
    <col min="4353" max="4353" width="13.875" style="184" bestFit="1" customWidth="1"/>
    <col min="4354" max="4354" width="17.25" style="184" bestFit="1" customWidth="1"/>
    <col min="4355" max="4356" width="20.5" style="184" bestFit="1" customWidth="1"/>
    <col min="4357" max="4357" width="0" style="184" hidden="1" customWidth="1"/>
    <col min="4358" max="4358" width="18.375" style="184" bestFit="1" customWidth="1"/>
    <col min="4359" max="4360" width="0" style="184" hidden="1" customWidth="1"/>
    <col min="4361" max="4604" width="9" style="184"/>
    <col min="4605" max="4605" width="6.625" style="184" customWidth="1"/>
    <col min="4606" max="4607" width="21.625" style="184" customWidth="1"/>
    <col min="4608" max="4608" width="16.125" style="184" bestFit="1" customWidth="1"/>
    <col min="4609" max="4609" width="13.875" style="184" bestFit="1" customWidth="1"/>
    <col min="4610" max="4610" width="17.25" style="184" bestFit="1" customWidth="1"/>
    <col min="4611" max="4612" width="20.5" style="184" bestFit="1" customWidth="1"/>
    <col min="4613" max="4613" width="0" style="184" hidden="1" customWidth="1"/>
    <col min="4614" max="4614" width="18.375" style="184" bestFit="1" customWidth="1"/>
    <col min="4615" max="4616" width="0" style="184" hidden="1" customWidth="1"/>
    <col min="4617" max="4860" width="9" style="184"/>
    <col min="4861" max="4861" width="6.625" style="184" customWidth="1"/>
    <col min="4862" max="4863" width="21.625" style="184" customWidth="1"/>
    <col min="4864" max="4864" width="16.125" style="184" bestFit="1" customWidth="1"/>
    <col min="4865" max="4865" width="13.875" style="184" bestFit="1" customWidth="1"/>
    <col min="4866" max="4866" width="17.25" style="184" bestFit="1" customWidth="1"/>
    <col min="4867" max="4868" width="20.5" style="184" bestFit="1" customWidth="1"/>
    <col min="4869" max="4869" width="0" style="184" hidden="1" customWidth="1"/>
    <col min="4870" max="4870" width="18.375" style="184" bestFit="1" customWidth="1"/>
    <col min="4871" max="4872" width="0" style="184" hidden="1" customWidth="1"/>
    <col min="4873" max="5116" width="9" style="184"/>
    <col min="5117" max="5117" width="6.625" style="184" customWidth="1"/>
    <col min="5118" max="5119" width="21.625" style="184" customWidth="1"/>
    <col min="5120" max="5120" width="16.125" style="184" bestFit="1" customWidth="1"/>
    <col min="5121" max="5121" width="13.875" style="184" bestFit="1" customWidth="1"/>
    <col min="5122" max="5122" width="17.25" style="184" bestFit="1" customWidth="1"/>
    <col min="5123" max="5124" width="20.5" style="184" bestFit="1" customWidth="1"/>
    <col min="5125" max="5125" width="0" style="184" hidden="1" customWidth="1"/>
    <col min="5126" max="5126" width="18.375" style="184" bestFit="1" customWidth="1"/>
    <col min="5127" max="5128" width="0" style="184" hidden="1" customWidth="1"/>
    <col min="5129" max="5372" width="9" style="184"/>
    <col min="5373" max="5373" width="6.625" style="184" customWidth="1"/>
    <col min="5374" max="5375" width="21.625" style="184" customWidth="1"/>
    <col min="5376" max="5376" width="16.125" style="184" bestFit="1" customWidth="1"/>
    <col min="5377" max="5377" width="13.875" style="184" bestFit="1" customWidth="1"/>
    <col min="5378" max="5378" width="17.25" style="184" bestFit="1" customWidth="1"/>
    <col min="5379" max="5380" width="20.5" style="184" bestFit="1" customWidth="1"/>
    <col min="5381" max="5381" width="0" style="184" hidden="1" customWidth="1"/>
    <col min="5382" max="5382" width="18.375" style="184" bestFit="1" customWidth="1"/>
    <col min="5383" max="5384" width="0" style="184" hidden="1" customWidth="1"/>
    <col min="5385" max="5628" width="9" style="184"/>
    <col min="5629" max="5629" width="6.625" style="184" customWidth="1"/>
    <col min="5630" max="5631" width="21.625" style="184" customWidth="1"/>
    <col min="5632" max="5632" width="16.125" style="184" bestFit="1" customWidth="1"/>
    <col min="5633" max="5633" width="13.875" style="184" bestFit="1" customWidth="1"/>
    <col min="5634" max="5634" width="17.25" style="184" bestFit="1" customWidth="1"/>
    <col min="5635" max="5636" width="20.5" style="184" bestFit="1" customWidth="1"/>
    <col min="5637" max="5637" width="0" style="184" hidden="1" customWidth="1"/>
    <col min="5638" max="5638" width="18.375" style="184" bestFit="1" customWidth="1"/>
    <col min="5639" max="5640" width="0" style="184" hidden="1" customWidth="1"/>
    <col min="5641" max="5884" width="9" style="184"/>
    <col min="5885" max="5885" width="6.625" style="184" customWidth="1"/>
    <col min="5886" max="5887" width="21.625" style="184" customWidth="1"/>
    <col min="5888" max="5888" width="16.125" style="184" bestFit="1" customWidth="1"/>
    <col min="5889" max="5889" width="13.875" style="184" bestFit="1" customWidth="1"/>
    <col min="5890" max="5890" width="17.25" style="184" bestFit="1" customWidth="1"/>
    <col min="5891" max="5892" width="20.5" style="184" bestFit="1" customWidth="1"/>
    <col min="5893" max="5893" width="0" style="184" hidden="1" customWidth="1"/>
    <col min="5894" max="5894" width="18.375" style="184" bestFit="1" customWidth="1"/>
    <col min="5895" max="5896" width="0" style="184" hidden="1" customWidth="1"/>
    <col min="5897" max="6140" width="9" style="184"/>
    <col min="6141" max="6141" width="6.625" style="184" customWidth="1"/>
    <col min="6142" max="6143" width="21.625" style="184" customWidth="1"/>
    <col min="6144" max="6144" width="16.125" style="184" bestFit="1" customWidth="1"/>
    <col min="6145" max="6145" width="13.875" style="184" bestFit="1" customWidth="1"/>
    <col min="6146" max="6146" width="17.25" style="184" bestFit="1" customWidth="1"/>
    <col min="6147" max="6148" width="20.5" style="184" bestFit="1" customWidth="1"/>
    <col min="6149" max="6149" width="0" style="184" hidden="1" customWidth="1"/>
    <col min="6150" max="6150" width="18.375" style="184" bestFit="1" customWidth="1"/>
    <col min="6151" max="6152" width="0" style="184" hidden="1" customWidth="1"/>
    <col min="6153" max="6396" width="9" style="184"/>
    <col min="6397" max="6397" width="6.625" style="184" customWidth="1"/>
    <col min="6398" max="6399" width="21.625" style="184" customWidth="1"/>
    <col min="6400" max="6400" width="16.125" style="184" bestFit="1" customWidth="1"/>
    <col min="6401" max="6401" width="13.875" style="184" bestFit="1" customWidth="1"/>
    <col min="6402" max="6402" width="17.25" style="184" bestFit="1" customWidth="1"/>
    <col min="6403" max="6404" width="20.5" style="184" bestFit="1" customWidth="1"/>
    <col min="6405" max="6405" width="0" style="184" hidden="1" customWidth="1"/>
    <col min="6406" max="6406" width="18.375" style="184" bestFit="1" customWidth="1"/>
    <col min="6407" max="6408" width="0" style="184" hidden="1" customWidth="1"/>
    <col min="6409" max="6652" width="9" style="184"/>
    <col min="6653" max="6653" width="6.625" style="184" customWidth="1"/>
    <col min="6654" max="6655" width="21.625" style="184" customWidth="1"/>
    <col min="6656" max="6656" width="16.125" style="184" bestFit="1" customWidth="1"/>
    <col min="6657" max="6657" width="13.875" style="184" bestFit="1" customWidth="1"/>
    <col min="6658" max="6658" width="17.25" style="184" bestFit="1" customWidth="1"/>
    <col min="6659" max="6660" width="20.5" style="184" bestFit="1" customWidth="1"/>
    <col min="6661" max="6661" width="0" style="184" hidden="1" customWidth="1"/>
    <col min="6662" max="6662" width="18.375" style="184" bestFit="1" customWidth="1"/>
    <col min="6663" max="6664" width="0" style="184" hidden="1" customWidth="1"/>
    <col min="6665" max="6908" width="9" style="184"/>
    <col min="6909" max="6909" width="6.625" style="184" customWidth="1"/>
    <col min="6910" max="6911" width="21.625" style="184" customWidth="1"/>
    <col min="6912" max="6912" width="16.125" style="184" bestFit="1" customWidth="1"/>
    <col min="6913" max="6913" width="13.875" style="184" bestFit="1" customWidth="1"/>
    <col min="6914" max="6914" width="17.25" style="184" bestFit="1" customWidth="1"/>
    <col min="6915" max="6916" width="20.5" style="184" bestFit="1" customWidth="1"/>
    <col min="6917" max="6917" width="0" style="184" hidden="1" customWidth="1"/>
    <col min="6918" max="6918" width="18.375" style="184" bestFit="1" customWidth="1"/>
    <col min="6919" max="6920" width="0" style="184" hidden="1" customWidth="1"/>
    <col min="6921" max="7164" width="9" style="184"/>
    <col min="7165" max="7165" width="6.625" style="184" customWidth="1"/>
    <col min="7166" max="7167" width="21.625" style="184" customWidth="1"/>
    <col min="7168" max="7168" width="16.125" style="184" bestFit="1" customWidth="1"/>
    <col min="7169" max="7169" width="13.875" style="184" bestFit="1" customWidth="1"/>
    <col min="7170" max="7170" width="17.25" style="184" bestFit="1" customWidth="1"/>
    <col min="7171" max="7172" width="20.5" style="184" bestFit="1" customWidth="1"/>
    <col min="7173" max="7173" width="0" style="184" hidden="1" customWidth="1"/>
    <col min="7174" max="7174" width="18.375" style="184" bestFit="1" customWidth="1"/>
    <col min="7175" max="7176" width="0" style="184" hidden="1" customWidth="1"/>
    <col min="7177" max="7420" width="9" style="184"/>
    <col min="7421" max="7421" width="6.625" style="184" customWidth="1"/>
    <col min="7422" max="7423" width="21.625" style="184" customWidth="1"/>
    <col min="7424" max="7424" width="16.125" style="184" bestFit="1" customWidth="1"/>
    <col min="7425" max="7425" width="13.875" style="184" bestFit="1" customWidth="1"/>
    <col min="7426" max="7426" width="17.25" style="184" bestFit="1" customWidth="1"/>
    <col min="7427" max="7428" width="20.5" style="184" bestFit="1" customWidth="1"/>
    <col min="7429" max="7429" width="0" style="184" hidden="1" customWidth="1"/>
    <col min="7430" max="7430" width="18.375" style="184" bestFit="1" customWidth="1"/>
    <col min="7431" max="7432" width="0" style="184" hidden="1" customWidth="1"/>
    <col min="7433" max="7676" width="9" style="184"/>
    <col min="7677" max="7677" width="6.625" style="184" customWidth="1"/>
    <col min="7678" max="7679" width="21.625" style="184" customWidth="1"/>
    <col min="7680" max="7680" width="16.125" style="184" bestFit="1" customWidth="1"/>
    <col min="7681" max="7681" width="13.875" style="184" bestFit="1" customWidth="1"/>
    <col min="7682" max="7682" width="17.25" style="184" bestFit="1" customWidth="1"/>
    <col min="7683" max="7684" width="20.5" style="184" bestFit="1" customWidth="1"/>
    <col min="7685" max="7685" width="0" style="184" hidden="1" customWidth="1"/>
    <col min="7686" max="7686" width="18.375" style="184" bestFit="1" customWidth="1"/>
    <col min="7687" max="7688" width="0" style="184" hidden="1" customWidth="1"/>
    <col min="7689" max="7932" width="9" style="184"/>
    <col min="7933" max="7933" width="6.625" style="184" customWidth="1"/>
    <col min="7934" max="7935" width="21.625" style="184" customWidth="1"/>
    <col min="7936" max="7936" width="16.125" style="184" bestFit="1" customWidth="1"/>
    <col min="7937" max="7937" width="13.875" style="184" bestFit="1" customWidth="1"/>
    <col min="7938" max="7938" width="17.25" style="184" bestFit="1" customWidth="1"/>
    <col min="7939" max="7940" width="20.5" style="184" bestFit="1" customWidth="1"/>
    <col min="7941" max="7941" width="0" style="184" hidden="1" customWidth="1"/>
    <col min="7942" max="7942" width="18.375" style="184" bestFit="1" customWidth="1"/>
    <col min="7943" max="7944" width="0" style="184" hidden="1" customWidth="1"/>
    <col min="7945" max="8188" width="9" style="184"/>
    <col min="8189" max="8189" width="6.625" style="184" customWidth="1"/>
    <col min="8190" max="8191" width="21.625" style="184" customWidth="1"/>
    <col min="8192" max="8192" width="16.125" style="184" bestFit="1" customWidth="1"/>
    <col min="8193" max="8193" width="13.875" style="184" bestFit="1" customWidth="1"/>
    <col min="8194" max="8194" width="17.25" style="184" bestFit="1" customWidth="1"/>
    <col min="8195" max="8196" width="20.5" style="184" bestFit="1" customWidth="1"/>
    <col min="8197" max="8197" width="0" style="184" hidden="1" customWidth="1"/>
    <col min="8198" max="8198" width="18.375" style="184" bestFit="1" customWidth="1"/>
    <col min="8199" max="8200" width="0" style="184" hidden="1" customWidth="1"/>
    <col min="8201" max="8444" width="9" style="184"/>
    <col min="8445" max="8445" width="6.625" style="184" customWidth="1"/>
    <col min="8446" max="8447" width="21.625" style="184" customWidth="1"/>
    <col min="8448" max="8448" width="16.125" style="184" bestFit="1" customWidth="1"/>
    <col min="8449" max="8449" width="13.875" style="184" bestFit="1" customWidth="1"/>
    <col min="8450" max="8450" width="17.25" style="184" bestFit="1" customWidth="1"/>
    <col min="8451" max="8452" width="20.5" style="184" bestFit="1" customWidth="1"/>
    <col min="8453" max="8453" width="0" style="184" hidden="1" customWidth="1"/>
    <col min="8454" max="8454" width="18.375" style="184" bestFit="1" customWidth="1"/>
    <col min="8455" max="8456" width="0" style="184" hidden="1" customWidth="1"/>
    <col min="8457" max="8700" width="9" style="184"/>
    <col min="8701" max="8701" width="6.625" style="184" customWidth="1"/>
    <col min="8702" max="8703" width="21.625" style="184" customWidth="1"/>
    <col min="8704" max="8704" width="16.125" style="184" bestFit="1" customWidth="1"/>
    <col min="8705" max="8705" width="13.875" style="184" bestFit="1" customWidth="1"/>
    <col min="8706" max="8706" width="17.25" style="184" bestFit="1" customWidth="1"/>
    <col min="8707" max="8708" width="20.5" style="184" bestFit="1" customWidth="1"/>
    <col min="8709" max="8709" width="0" style="184" hidden="1" customWidth="1"/>
    <col min="8710" max="8710" width="18.375" style="184" bestFit="1" customWidth="1"/>
    <col min="8711" max="8712" width="0" style="184" hidden="1" customWidth="1"/>
    <col min="8713" max="8956" width="9" style="184"/>
    <col min="8957" max="8957" width="6.625" style="184" customWidth="1"/>
    <col min="8958" max="8959" width="21.625" style="184" customWidth="1"/>
    <col min="8960" max="8960" width="16.125" style="184" bestFit="1" customWidth="1"/>
    <col min="8961" max="8961" width="13.875" style="184" bestFit="1" customWidth="1"/>
    <col min="8962" max="8962" width="17.25" style="184" bestFit="1" customWidth="1"/>
    <col min="8963" max="8964" width="20.5" style="184" bestFit="1" customWidth="1"/>
    <col min="8965" max="8965" width="0" style="184" hidden="1" customWidth="1"/>
    <col min="8966" max="8966" width="18.375" style="184" bestFit="1" customWidth="1"/>
    <col min="8967" max="8968" width="0" style="184" hidden="1" customWidth="1"/>
    <col min="8969" max="9212" width="9" style="184"/>
    <col min="9213" max="9213" width="6.625" style="184" customWidth="1"/>
    <col min="9214" max="9215" width="21.625" style="184" customWidth="1"/>
    <col min="9216" max="9216" width="16.125" style="184" bestFit="1" customWidth="1"/>
    <col min="9217" max="9217" width="13.875" style="184" bestFit="1" customWidth="1"/>
    <col min="9218" max="9218" width="17.25" style="184" bestFit="1" customWidth="1"/>
    <col min="9219" max="9220" width="20.5" style="184" bestFit="1" customWidth="1"/>
    <col min="9221" max="9221" width="0" style="184" hidden="1" customWidth="1"/>
    <col min="9222" max="9222" width="18.375" style="184" bestFit="1" customWidth="1"/>
    <col min="9223" max="9224" width="0" style="184" hidden="1" customWidth="1"/>
    <col min="9225" max="9468" width="9" style="184"/>
    <col min="9469" max="9469" width="6.625" style="184" customWidth="1"/>
    <col min="9470" max="9471" width="21.625" style="184" customWidth="1"/>
    <col min="9472" max="9472" width="16.125" style="184" bestFit="1" customWidth="1"/>
    <col min="9473" max="9473" width="13.875" style="184" bestFit="1" customWidth="1"/>
    <col min="9474" max="9474" width="17.25" style="184" bestFit="1" customWidth="1"/>
    <col min="9475" max="9476" width="20.5" style="184" bestFit="1" customWidth="1"/>
    <col min="9477" max="9477" width="0" style="184" hidden="1" customWidth="1"/>
    <col min="9478" max="9478" width="18.375" style="184" bestFit="1" customWidth="1"/>
    <col min="9479" max="9480" width="0" style="184" hidden="1" customWidth="1"/>
    <col min="9481" max="9724" width="9" style="184"/>
    <col min="9725" max="9725" width="6.625" style="184" customWidth="1"/>
    <col min="9726" max="9727" width="21.625" style="184" customWidth="1"/>
    <col min="9728" max="9728" width="16.125" style="184" bestFit="1" customWidth="1"/>
    <col min="9729" max="9729" width="13.875" style="184" bestFit="1" customWidth="1"/>
    <col min="9730" max="9730" width="17.25" style="184" bestFit="1" customWidth="1"/>
    <col min="9731" max="9732" width="20.5" style="184" bestFit="1" customWidth="1"/>
    <col min="9733" max="9733" width="0" style="184" hidden="1" customWidth="1"/>
    <col min="9734" max="9734" width="18.375" style="184" bestFit="1" customWidth="1"/>
    <col min="9735" max="9736" width="0" style="184" hidden="1" customWidth="1"/>
    <col min="9737" max="9980" width="9" style="184"/>
    <col min="9981" max="9981" width="6.625" style="184" customWidth="1"/>
    <col min="9982" max="9983" width="21.625" style="184" customWidth="1"/>
    <col min="9984" max="9984" width="16.125" style="184" bestFit="1" customWidth="1"/>
    <col min="9985" max="9985" width="13.875" style="184" bestFit="1" customWidth="1"/>
    <col min="9986" max="9986" width="17.25" style="184" bestFit="1" customWidth="1"/>
    <col min="9987" max="9988" width="20.5" style="184" bestFit="1" customWidth="1"/>
    <col min="9989" max="9989" width="0" style="184" hidden="1" customWidth="1"/>
    <col min="9990" max="9990" width="18.375" style="184" bestFit="1" customWidth="1"/>
    <col min="9991" max="9992" width="0" style="184" hidden="1" customWidth="1"/>
    <col min="9993" max="10236" width="9" style="184"/>
    <col min="10237" max="10237" width="6.625" style="184" customWidth="1"/>
    <col min="10238" max="10239" width="21.625" style="184" customWidth="1"/>
    <col min="10240" max="10240" width="16.125" style="184" bestFit="1" customWidth="1"/>
    <col min="10241" max="10241" width="13.875" style="184" bestFit="1" customWidth="1"/>
    <col min="10242" max="10242" width="17.25" style="184" bestFit="1" customWidth="1"/>
    <col min="10243" max="10244" width="20.5" style="184" bestFit="1" customWidth="1"/>
    <col min="10245" max="10245" width="0" style="184" hidden="1" customWidth="1"/>
    <col min="10246" max="10246" width="18.375" style="184" bestFit="1" customWidth="1"/>
    <col min="10247" max="10248" width="0" style="184" hidden="1" customWidth="1"/>
    <col min="10249" max="10492" width="9" style="184"/>
    <col min="10493" max="10493" width="6.625" style="184" customWidth="1"/>
    <col min="10494" max="10495" width="21.625" style="184" customWidth="1"/>
    <col min="10496" max="10496" width="16.125" style="184" bestFit="1" customWidth="1"/>
    <col min="10497" max="10497" width="13.875" style="184" bestFit="1" customWidth="1"/>
    <col min="10498" max="10498" width="17.25" style="184" bestFit="1" customWidth="1"/>
    <col min="10499" max="10500" width="20.5" style="184" bestFit="1" customWidth="1"/>
    <col min="10501" max="10501" width="0" style="184" hidden="1" customWidth="1"/>
    <col min="10502" max="10502" width="18.375" style="184" bestFit="1" customWidth="1"/>
    <col min="10503" max="10504" width="0" style="184" hidden="1" customWidth="1"/>
    <col min="10505" max="10748" width="9" style="184"/>
    <col min="10749" max="10749" width="6.625" style="184" customWidth="1"/>
    <col min="10750" max="10751" width="21.625" style="184" customWidth="1"/>
    <col min="10752" max="10752" width="16.125" style="184" bestFit="1" customWidth="1"/>
    <col min="10753" max="10753" width="13.875" style="184" bestFit="1" customWidth="1"/>
    <col min="10754" max="10754" width="17.25" style="184" bestFit="1" customWidth="1"/>
    <col min="10755" max="10756" width="20.5" style="184" bestFit="1" customWidth="1"/>
    <col min="10757" max="10757" width="0" style="184" hidden="1" customWidth="1"/>
    <col min="10758" max="10758" width="18.375" style="184" bestFit="1" customWidth="1"/>
    <col min="10759" max="10760" width="0" style="184" hidden="1" customWidth="1"/>
    <col min="10761" max="11004" width="9" style="184"/>
    <col min="11005" max="11005" width="6.625" style="184" customWidth="1"/>
    <col min="11006" max="11007" width="21.625" style="184" customWidth="1"/>
    <col min="11008" max="11008" width="16.125" style="184" bestFit="1" customWidth="1"/>
    <col min="11009" max="11009" width="13.875" style="184" bestFit="1" customWidth="1"/>
    <col min="11010" max="11010" width="17.25" style="184" bestFit="1" customWidth="1"/>
    <col min="11011" max="11012" width="20.5" style="184" bestFit="1" customWidth="1"/>
    <col min="11013" max="11013" width="0" style="184" hidden="1" customWidth="1"/>
    <col min="11014" max="11014" width="18.375" style="184" bestFit="1" customWidth="1"/>
    <col min="11015" max="11016" width="0" style="184" hidden="1" customWidth="1"/>
    <col min="11017" max="11260" width="9" style="184"/>
    <col min="11261" max="11261" width="6.625" style="184" customWidth="1"/>
    <col min="11262" max="11263" width="21.625" style="184" customWidth="1"/>
    <col min="11264" max="11264" width="16.125" style="184" bestFit="1" customWidth="1"/>
    <col min="11265" max="11265" width="13.875" style="184" bestFit="1" customWidth="1"/>
    <col min="11266" max="11266" width="17.25" style="184" bestFit="1" customWidth="1"/>
    <col min="11267" max="11268" width="20.5" style="184" bestFit="1" customWidth="1"/>
    <col min="11269" max="11269" width="0" style="184" hidden="1" customWidth="1"/>
    <col min="11270" max="11270" width="18.375" style="184" bestFit="1" customWidth="1"/>
    <col min="11271" max="11272" width="0" style="184" hidden="1" customWidth="1"/>
    <col min="11273" max="11516" width="9" style="184"/>
    <col min="11517" max="11517" width="6.625" style="184" customWidth="1"/>
    <col min="11518" max="11519" width="21.625" style="184" customWidth="1"/>
    <col min="11520" max="11520" width="16.125" style="184" bestFit="1" customWidth="1"/>
    <col min="11521" max="11521" width="13.875" style="184" bestFit="1" customWidth="1"/>
    <col min="11522" max="11522" width="17.25" style="184" bestFit="1" customWidth="1"/>
    <col min="11523" max="11524" width="20.5" style="184" bestFit="1" customWidth="1"/>
    <col min="11525" max="11525" width="0" style="184" hidden="1" customWidth="1"/>
    <col min="11526" max="11526" width="18.375" style="184" bestFit="1" customWidth="1"/>
    <col min="11527" max="11528" width="0" style="184" hidden="1" customWidth="1"/>
    <col min="11529" max="11772" width="9" style="184"/>
    <col min="11773" max="11773" width="6.625" style="184" customWidth="1"/>
    <col min="11774" max="11775" width="21.625" style="184" customWidth="1"/>
    <col min="11776" max="11776" width="16.125" style="184" bestFit="1" customWidth="1"/>
    <col min="11777" max="11777" width="13.875" style="184" bestFit="1" customWidth="1"/>
    <col min="11778" max="11778" width="17.25" style="184" bestFit="1" customWidth="1"/>
    <col min="11779" max="11780" width="20.5" style="184" bestFit="1" customWidth="1"/>
    <col min="11781" max="11781" width="0" style="184" hidden="1" customWidth="1"/>
    <col min="11782" max="11782" width="18.375" style="184" bestFit="1" customWidth="1"/>
    <col min="11783" max="11784" width="0" style="184" hidden="1" customWidth="1"/>
    <col min="11785" max="12028" width="9" style="184"/>
    <col min="12029" max="12029" width="6.625" style="184" customWidth="1"/>
    <col min="12030" max="12031" width="21.625" style="184" customWidth="1"/>
    <col min="12032" max="12032" width="16.125" style="184" bestFit="1" customWidth="1"/>
    <col min="12033" max="12033" width="13.875" style="184" bestFit="1" customWidth="1"/>
    <col min="12034" max="12034" width="17.25" style="184" bestFit="1" customWidth="1"/>
    <col min="12035" max="12036" width="20.5" style="184" bestFit="1" customWidth="1"/>
    <col min="12037" max="12037" width="0" style="184" hidden="1" customWidth="1"/>
    <col min="12038" max="12038" width="18.375" style="184" bestFit="1" customWidth="1"/>
    <col min="12039" max="12040" width="0" style="184" hidden="1" customWidth="1"/>
    <col min="12041" max="12284" width="9" style="184"/>
    <col min="12285" max="12285" width="6.625" style="184" customWidth="1"/>
    <col min="12286" max="12287" width="21.625" style="184" customWidth="1"/>
    <col min="12288" max="12288" width="16.125" style="184" bestFit="1" customWidth="1"/>
    <col min="12289" max="12289" width="13.875" style="184" bestFit="1" customWidth="1"/>
    <col min="12290" max="12290" width="17.25" style="184" bestFit="1" customWidth="1"/>
    <col min="12291" max="12292" width="20.5" style="184" bestFit="1" customWidth="1"/>
    <col min="12293" max="12293" width="0" style="184" hidden="1" customWidth="1"/>
    <col min="12294" max="12294" width="18.375" style="184" bestFit="1" customWidth="1"/>
    <col min="12295" max="12296" width="0" style="184" hidden="1" customWidth="1"/>
    <col min="12297" max="12540" width="9" style="184"/>
    <col min="12541" max="12541" width="6.625" style="184" customWidth="1"/>
    <col min="12542" max="12543" width="21.625" style="184" customWidth="1"/>
    <col min="12544" max="12544" width="16.125" style="184" bestFit="1" customWidth="1"/>
    <col min="12545" max="12545" width="13.875" style="184" bestFit="1" customWidth="1"/>
    <col min="12546" max="12546" width="17.25" style="184" bestFit="1" customWidth="1"/>
    <col min="12547" max="12548" width="20.5" style="184" bestFit="1" customWidth="1"/>
    <col min="12549" max="12549" width="0" style="184" hidden="1" customWidth="1"/>
    <col min="12550" max="12550" width="18.375" style="184" bestFit="1" customWidth="1"/>
    <col min="12551" max="12552" width="0" style="184" hidden="1" customWidth="1"/>
    <col min="12553" max="12796" width="9" style="184"/>
    <col min="12797" max="12797" width="6.625" style="184" customWidth="1"/>
    <col min="12798" max="12799" width="21.625" style="184" customWidth="1"/>
    <col min="12800" max="12800" width="16.125" style="184" bestFit="1" customWidth="1"/>
    <col min="12801" max="12801" width="13.875" style="184" bestFit="1" customWidth="1"/>
    <col min="12802" max="12802" width="17.25" style="184" bestFit="1" customWidth="1"/>
    <col min="12803" max="12804" width="20.5" style="184" bestFit="1" customWidth="1"/>
    <col min="12805" max="12805" width="0" style="184" hidden="1" customWidth="1"/>
    <col min="12806" max="12806" width="18.375" style="184" bestFit="1" customWidth="1"/>
    <col min="12807" max="12808" width="0" style="184" hidden="1" customWidth="1"/>
    <col min="12809" max="13052" width="9" style="184"/>
    <col min="13053" max="13053" width="6.625" style="184" customWidth="1"/>
    <col min="13054" max="13055" width="21.625" style="184" customWidth="1"/>
    <col min="13056" max="13056" width="16.125" style="184" bestFit="1" customWidth="1"/>
    <col min="13057" max="13057" width="13.875" style="184" bestFit="1" customWidth="1"/>
    <col min="13058" max="13058" width="17.25" style="184" bestFit="1" customWidth="1"/>
    <col min="13059" max="13060" width="20.5" style="184" bestFit="1" customWidth="1"/>
    <col min="13061" max="13061" width="0" style="184" hidden="1" customWidth="1"/>
    <col min="13062" max="13062" width="18.375" style="184" bestFit="1" customWidth="1"/>
    <col min="13063" max="13064" width="0" style="184" hidden="1" customWidth="1"/>
    <col min="13065" max="13308" width="9" style="184"/>
    <col min="13309" max="13309" width="6.625" style="184" customWidth="1"/>
    <col min="13310" max="13311" width="21.625" style="184" customWidth="1"/>
    <col min="13312" max="13312" width="16.125" style="184" bestFit="1" customWidth="1"/>
    <col min="13313" max="13313" width="13.875" style="184" bestFit="1" customWidth="1"/>
    <col min="13314" max="13314" width="17.25" style="184" bestFit="1" customWidth="1"/>
    <col min="13315" max="13316" width="20.5" style="184" bestFit="1" customWidth="1"/>
    <col min="13317" max="13317" width="0" style="184" hidden="1" customWidth="1"/>
    <col min="13318" max="13318" width="18.375" style="184" bestFit="1" customWidth="1"/>
    <col min="13319" max="13320" width="0" style="184" hidden="1" customWidth="1"/>
    <col min="13321" max="13564" width="9" style="184"/>
    <col min="13565" max="13565" width="6.625" style="184" customWidth="1"/>
    <col min="13566" max="13567" width="21.625" style="184" customWidth="1"/>
    <col min="13568" max="13568" width="16.125" style="184" bestFit="1" customWidth="1"/>
    <col min="13569" max="13569" width="13.875" style="184" bestFit="1" customWidth="1"/>
    <col min="13570" max="13570" width="17.25" style="184" bestFit="1" customWidth="1"/>
    <col min="13571" max="13572" width="20.5" style="184" bestFit="1" customWidth="1"/>
    <col min="13573" max="13573" width="0" style="184" hidden="1" customWidth="1"/>
    <col min="13574" max="13574" width="18.375" style="184" bestFit="1" customWidth="1"/>
    <col min="13575" max="13576" width="0" style="184" hidden="1" customWidth="1"/>
    <col min="13577" max="13820" width="9" style="184"/>
    <col min="13821" max="13821" width="6.625" style="184" customWidth="1"/>
    <col min="13822" max="13823" width="21.625" style="184" customWidth="1"/>
    <col min="13824" max="13824" width="16.125" style="184" bestFit="1" customWidth="1"/>
    <col min="13825" max="13825" width="13.875" style="184" bestFit="1" customWidth="1"/>
    <col min="13826" max="13826" width="17.25" style="184" bestFit="1" customWidth="1"/>
    <col min="13827" max="13828" width="20.5" style="184" bestFit="1" customWidth="1"/>
    <col min="13829" max="13829" width="0" style="184" hidden="1" customWidth="1"/>
    <col min="13830" max="13830" width="18.375" style="184" bestFit="1" customWidth="1"/>
    <col min="13831" max="13832" width="0" style="184" hidden="1" customWidth="1"/>
    <col min="13833" max="14076" width="9" style="184"/>
    <col min="14077" max="14077" width="6.625" style="184" customWidth="1"/>
    <col min="14078" max="14079" width="21.625" style="184" customWidth="1"/>
    <col min="14080" max="14080" width="16.125" style="184" bestFit="1" customWidth="1"/>
    <col min="14081" max="14081" width="13.875" style="184" bestFit="1" customWidth="1"/>
    <col min="14082" max="14082" width="17.25" style="184" bestFit="1" customWidth="1"/>
    <col min="14083" max="14084" width="20.5" style="184" bestFit="1" customWidth="1"/>
    <col min="14085" max="14085" width="0" style="184" hidden="1" customWidth="1"/>
    <col min="14086" max="14086" width="18.375" style="184" bestFit="1" customWidth="1"/>
    <col min="14087" max="14088" width="0" style="184" hidden="1" customWidth="1"/>
    <col min="14089" max="14332" width="9" style="184"/>
    <col min="14333" max="14333" width="6.625" style="184" customWidth="1"/>
    <col min="14334" max="14335" width="21.625" style="184" customWidth="1"/>
    <col min="14336" max="14336" width="16.125" style="184" bestFit="1" customWidth="1"/>
    <col min="14337" max="14337" width="13.875" style="184" bestFit="1" customWidth="1"/>
    <col min="14338" max="14338" width="17.25" style="184" bestFit="1" customWidth="1"/>
    <col min="14339" max="14340" width="20.5" style="184" bestFit="1" customWidth="1"/>
    <col min="14341" max="14341" width="0" style="184" hidden="1" customWidth="1"/>
    <col min="14342" max="14342" width="18.375" style="184" bestFit="1" customWidth="1"/>
    <col min="14343" max="14344" width="0" style="184" hidden="1" customWidth="1"/>
    <col min="14345" max="14588" width="9" style="184"/>
    <col min="14589" max="14589" width="6.625" style="184" customWidth="1"/>
    <col min="14590" max="14591" width="21.625" style="184" customWidth="1"/>
    <col min="14592" max="14592" width="16.125" style="184" bestFit="1" customWidth="1"/>
    <col min="14593" max="14593" width="13.875" style="184" bestFit="1" customWidth="1"/>
    <col min="14594" max="14594" width="17.25" style="184" bestFit="1" customWidth="1"/>
    <col min="14595" max="14596" width="20.5" style="184" bestFit="1" customWidth="1"/>
    <col min="14597" max="14597" width="0" style="184" hidden="1" customWidth="1"/>
    <col min="14598" max="14598" width="18.375" style="184" bestFit="1" customWidth="1"/>
    <col min="14599" max="14600" width="0" style="184" hidden="1" customWidth="1"/>
    <col min="14601" max="14844" width="9" style="184"/>
    <col min="14845" max="14845" width="6.625" style="184" customWidth="1"/>
    <col min="14846" max="14847" width="21.625" style="184" customWidth="1"/>
    <col min="14848" max="14848" width="16.125" style="184" bestFit="1" customWidth="1"/>
    <col min="14849" max="14849" width="13.875" style="184" bestFit="1" customWidth="1"/>
    <col min="14850" max="14850" width="17.25" style="184" bestFit="1" customWidth="1"/>
    <col min="14851" max="14852" width="20.5" style="184" bestFit="1" customWidth="1"/>
    <col min="14853" max="14853" width="0" style="184" hidden="1" customWidth="1"/>
    <col min="14854" max="14854" width="18.375" style="184" bestFit="1" customWidth="1"/>
    <col min="14855" max="14856" width="0" style="184" hidden="1" customWidth="1"/>
    <col min="14857" max="15100" width="9" style="184"/>
    <col min="15101" max="15101" width="6.625" style="184" customWidth="1"/>
    <col min="15102" max="15103" width="21.625" style="184" customWidth="1"/>
    <col min="15104" max="15104" width="16.125" style="184" bestFit="1" customWidth="1"/>
    <col min="15105" max="15105" width="13.875" style="184" bestFit="1" customWidth="1"/>
    <col min="15106" max="15106" width="17.25" style="184" bestFit="1" customWidth="1"/>
    <col min="15107" max="15108" width="20.5" style="184" bestFit="1" customWidth="1"/>
    <col min="15109" max="15109" width="0" style="184" hidden="1" customWidth="1"/>
    <col min="15110" max="15110" width="18.375" style="184" bestFit="1" customWidth="1"/>
    <col min="15111" max="15112" width="0" style="184" hidden="1" customWidth="1"/>
    <col min="15113" max="15356" width="9" style="184"/>
    <col min="15357" max="15357" width="6.625" style="184" customWidth="1"/>
    <col min="15358" max="15359" width="21.625" style="184" customWidth="1"/>
    <col min="15360" max="15360" width="16.125" style="184" bestFit="1" customWidth="1"/>
    <col min="15361" max="15361" width="13.875" style="184" bestFit="1" customWidth="1"/>
    <col min="15362" max="15362" width="17.25" style="184" bestFit="1" customWidth="1"/>
    <col min="15363" max="15364" width="20.5" style="184" bestFit="1" customWidth="1"/>
    <col min="15365" max="15365" width="0" style="184" hidden="1" customWidth="1"/>
    <col min="15366" max="15366" width="18.375" style="184" bestFit="1" customWidth="1"/>
    <col min="15367" max="15368" width="0" style="184" hidden="1" customWidth="1"/>
    <col min="15369" max="15612" width="9" style="184"/>
    <col min="15613" max="15613" width="6.625" style="184" customWidth="1"/>
    <col min="15614" max="15615" width="21.625" style="184" customWidth="1"/>
    <col min="15616" max="15616" width="16.125" style="184" bestFit="1" customWidth="1"/>
    <col min="15617" max="15617" width="13.875" style="184" bestFit="1" customWidth="1"/>
    <col min="15618" max="15618" width="17.25" style="184" bestFit="1" customWidth="1"/>
    <col min="15619" max="15620" width="20.5" style="184" bestFit="1" customWidth="1"/>
    <col min="15621" max="15621" width="0" style="184" hidden="1" customWidth="1"/>
    <col min="15622" max="15622" width="18.375" style="184" bestFit="1" customWidth="1"/>
    <col min="15623" max="15624" width="0" style="184" hidden="1" customWidth="1"/>
    <col min="15625" max="15868" width="9" style="184"/>
    <col min="15869" max="15869" width="6.625" style="184" customWidth="1"/>
    <col min="15870" max="15871" width="21.625" style="184" customWidth="1"/>
    <col min="15872" max="15872" width="16.125" style="184" bestFit="1" customWidth="1"/>
    <col min="15873" max="15873" width="13.875" style="184" bestFit="1" customWidth="1"/>
    <col min="15874" max="15874" width="17.25" style="184" bestFit="1" customWidth="1"/>
    <col min="15875" max="15876" width="20.5" style="184" bestFit="1" customWidth="1"/>
    <col min="15877" max="15877" width="0" style="184" hidden="1" customWidth="1"/>
    <col min="15878" max="15878" width="18.375" style="184" bestFit="1" customWidth="1"/>
    <col min="15879" max="15880" width="0" style="184" hidden="1" customWidth="1"/>
    <col min="15881" max="16124" width="9" style="184"/>
    <col min="16125" max="16125" width="6.625" style="184" customWidth="1"/>
    <col min="16126" max="16127" width="21.625" style="184" customWidth="1"/>
    <col min="16128" max="16128" width="16.125" style="184" bestFit="1" customWidth="1"/>
    <col min="16129" max="16129" width="13.875" style="184" bestFit="1" customWidth="1"/>
    <col min="16130" max="16130" width="17.25" style="184" bestFit="1" customWidth="1"/>
    <col min="16131" max="16132" width="20.5" style="184" bestFit="1" customWidth="1"/>
    <col min="16133" max="16133" width="0" style="184" hidden="1" customWidth="1"/>
    <col min="16134" max="16134" width="18.375" style="184" bestFit="1" customWidth="1"/>
    <col min="16135" max="16136" width="0" style="184" hidden="1" customWidth="1"/>
    <col min="16137" max="16384" width="9" style="184"/>
  </cols>
  <sheetData>
    <row r="1" spans="1:3" ht="35.1" customHeight="1">
      <c r="A1" s="300" t="s">
        <v>584</v>
      </c>
      <c r="B1" s="301"/>
      <c r="C1" s="301"/>
    </row>
    <row r="2" spans="1:3" ht="35.1" customHeight="1">
      <c r="A2" s="284" t="s">
        <v>578</v>
      </c>
      <c r="B2" s="285"/>
    </row>
    <row r="3" spans="1:3" ht="30" customHeight="1">
      <c r="A3" s="180" t="s">
        <v>575</v>
      </c>
      <c r="B3" s="180" t="s">
        <v>576</v>
      </c>
      <c r="C3" s="181" t="s">
        <v>688</v>
      </c>
    </row>
    <row r="4" spans="1:3" ht="30" customHeight="1">
      <c r="A4" s="180">
        <v>1</v>
      </c>
      <c r="B4" s="180" t="s">
        <v>577</v>
      </c>
      <c r="C4" s="182">
        <f>扩班设备!K24</f>
        <v>176200</v>
      </c>
    </row>
    <row r="5" spans="1:3" ht="30" customHeight="1">
      <c r="A5" s="186">
        <v>2</v>
      </c>
      <c r="B5" s="186" t="s">
        <v>686</v>
      </c>
      <c r="C5" s="187">
        <f>教育学院!G6</f>
        <v>60000</v>
      </c>
    </row>
    <row r="6" spans="1:3" ht="30" customHeight="1">
      <c r="A6" s="180">
        <v>3</v>
      </c>
      <c r="B6" s="180" t="s">
        <v>687</v>
      </c>
      <c r="C6" s="182">
        <f>'20121年尾款清算'!K6+虹桥维修!L8</f>
        <v>-48530.5</v>
      </c>
    </row>
    <row r="7" spans="1:3" ht="30" customHeight="1">
      <c r="A7" s="180"/>
      <c r="B7" s="180" t="s">
        <v>574</v>
      </c>
      <c r="C7" s="183">
        <f>SUM(C4:C6)</f>
        <v>187669.5</v>
      </c>
    </row>
    <row r="8" spans="1:3" ht="30" customHeight="1"/>
    <row r="9" spans="1:3" ht="30" customHeight="1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A7" sqref="A7:XFD41"/>
    </sheetView>
  </sheetViews>
  <sheetFormatPr defaultRowHeight="13.5" outlineLevelRow="2"/>
  <cols>
    <col min="1" max="1" width="16.75" style="188" customWidth="1"/>
    <col min="2" max="2" width="19.75" style="188" customWidth="1"/>
    <col min="3" max="3" width="17.375" style="188" customWidth="1"/>
    <col min="4" max="4" width="26.5" style="188" customWidth="1"/>
    <col min="5" max="5" width="9" style="188"/>
    <col min="6" max="6" width="12.625" style="188" customWidth="1"/>
    <col min="7" max="7" width="14.625" style="188" customWidth="1"/>
    <col min="8" max="16384" width="9" style="188"/>
  </cols>
  <sheetData>
    <row r="1" spans="1:7" ht="24" customHeight="1">
      <c r="A1" s="286" t="s">
        <v>585</v>
      </c>
      <c r="B1" s="287"/>
      <c r="C1" s="287"/>
      <c r="D1" s="287"/>
      <c r="E1" s="287"/>
      <c r="F1" s="287"/>
      <c r="G1" s="287"/>
    </row>
    <row r="2" spans="1:7" s="192" customFormat="1" ht="15" customHeight="1">
      <c r="A2" s="189" t="s">
        <v>586</v>
      </c>
      <c r="B2" s="190" t="s">
        <v>587</v>
      </c>
      <c r="C2" s="190" t="s">
        <v>178</v>
      </c>
      <c r="D2" s="190" t="s">
        <v>588</v>
      </c>
      <c r="E2" s="190" t="s">
        <v>572</v>
      </c>
      <c r="F2" s="191" t="s">
        <v>573</v>
      </c>
      <c r="G2" s="191" t="s">
        <v>589</v>
      </c>
    </row>
    <row r="3" spans="1:7" s="192" customFormat="1" ht="15" customHeight="1" outlineLevel="2">
      <c r="A3" s="189" t="s">
        <v>590</v>
      </c>
      <c r="B3" s="193" t="s">
        <v>123</v>
      </c>
      <c r="C3" s="194" t="s">
        <v>591</v>
      </c>
      <c r="D3" s="194" t="s">
        <v>592</v>
      </c>
      <c r="E3" s="195">
        <v>1</v>
      </c>
      <c r="F3" s="196">
        <v>20000</v>
      </c>
      <c r="G3" s="196">
        <f>E3*F3</f>
        <v>20000</v>
      </c>
    </row>
    <row r="4" spans="1:7" s="192" customFormat="1" ht="15" customHeight="1" outlineLevel="2">
      <c r="A4" s="189" t="s">
        <v>590</v>
      </c>
      <c r="B4" s="193" t="s">
        <v>593</v>
      </c>
      <c r="C4" s="194" t="s">
        <v>591</v>
      </c>
      <c r="D4" s="194" t="s">
        <v>592</v>
      </c>
      <c r="E4" s="195">
        <v>1</v>
      </c>
      <c r="F4" s="196">
        <v>20000</v>
      </c>
      <c r="G4" s="196">
        <f>E4*F4</f>
        <v>20000</v>
      </c>
    </row>
    <row r="5" spans="1:7" s="192" customFormat="1" ht="15" customHeight="1" outlineLevel="2">
      <c r="A5" s="189" t="s">
        <v>590</v>
      </c>
      <c r="B5" s="193" t="s">
        <v>594</v>
      </c>
      <c r="C5" s="194" t="s">
        <v>591</v>
      </c>
      <c r="D5" s="194" t="s">
        <v>595</v>
      </c>
      <c r="E5" s="197">
        <v>1</v>
      </c>
      <c r="F5" s="197">
        <v>20000</v>
      </c>
      <c r="G5" s="197">
        <f>E5*F5</f>
        <v>20000</v>
      </c>
    </row>
    <row r="6" spans="1:7" s="192" customFormat="1" ht="15" customHeight="1" outlineLevel="1">
      <c r="A6" s="198" t="s">
        <v>596</v>
      </c>
      <c r="B6" s="193"/>
      <c r="C6" s="194"/>
      <c r="D6" s="194"/>
      <c r="E6" s="197"/>
      <c r="F6" s="197"/>
      <c r="G6" s="197">
        <f>SUBTOTAL(9,G3:G5)</f>
        <v>60000</v>
      </c>
    </row>
    <row r="7" spans="1:7" ht="15" customHeight="1"/>
  </sheetData>
  <mergeCells count="1">
    <mergeCell ref="A1:G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7" workbookViewId="0">
      <selection activeCell="K3" sqref="K3:K23"/>
    </sheetView>
  </sheetViews>
  <sheetFormatPr defaultColWidth="9" defaultRowHeight="15"/>
  <cols>
    <col min="1" max="1" width="3.5" style="231" customWidth="1"/>
    <col min="2" max="2" width="11" style="232" customWidth="1"/>
    <col min="3" max="3" width="10.375" style="232" customWidth="1"/>
    <col min="4" max="4" width="36.375" style="233" customWidth="1"/>
    <col min="5" max="5" width="18.5" style="232" customWidth="1"/>
    <col min="6" max="6" width="15.625" style="232" customWidth="1"/>
    <col min="7" max="7" width="18.125" style="234" customWidth="1"/>
    <col min="8" max="8" width="9.625" style="234" customWidth="1"/>
    <col min="9" max="9" width="10.375" style="235" customWidth="1"/>
    <col min="10" max="10" width="5.5" style="236" customWidth="1"/>
    <col min="11" max="11" width="12.125" style="235" customWidth="1"/>
    <col min="12" max="12" width="9.75" style="237" customWidth="1"/>
    <col min="13" max="13" width="11.5" style="199" customWidth="1"/>
    <col min="14" max="17" width="9" style="199"/>
    <col min="18" max="18" width="13.5" style="199" bestFit="1" customWidth="1"/>
    <col min="19" max="5148" width="9" style="199" customWidth="1"/>
    <col min="5149" max="16384" width="9" style="199"/>
  </cols>
  <sheetData>
    <row r="1" spans="1:13" ht="15.75">
      <c r="A1" s="288" t="s">
        <v>597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</row>
    <row r="2" spans="1:13" s="206" customFormat="1" ht="12.75">
      <c r="A2" s="200" t="s">
        <v>598</v>
      </c>
      <c r="B2" s="201" t="s">
        <v>599</v>
      </c>
      <c r="C2" s="202" t="s">
        <v>600</v>
      </c>
      <c r="D2" s="203" t="s">
        <v>601</v>
      </c>
      <c r="E2" s="201" t="s">
        <v>579</v>
      </c>
      <c r="F2" s="201" t="s">
        <v>580</v>
      </c>
      <c r="G2" s="201" t="s">
        <v>581</v>
      </c>
      <c r="H2" s="201" t="s">
        <v>602</v>
      </c>
      <c r="I2" s="204" t="s">
        <v>603</v>
      </c>
      <c r="J2" s="200" t="s">
        <v>604</v>
      </c>
      <c r="K2" s="204" t="s">
        <v>605</v>
      </c>
      <c r="L2" s="205" t="s">
        <v>606</v>
      </c>
    </row>
    <row r="3" spans="1:13">
      <c r="A3" s="224">
        <v>1</v>
      </c>
      <c r="B3" s="224" t="s">
        <v>582</v>
      </c>
      <c r="C3" s="225" t="s">
        <v>632</v>
      </c>
      <c r="D3" s="226" t="s">
        <v>633</v>
      </c>
      <c r="E3" s="210" t="s">
        <v>627</v>
      </c>
      <c r="F3" s="217" t="s">
        <v>634</v>
      </c>
      <c r="G3" s="217" t="s">
        <v>635</v>
      </c>
      <c r="H3" s="224"/>
      <c r="I3" s="227">
        <v>400</v>
      </c>
      <c r="J3" s="224">
        <v>80</v>
      </c>
      <c r="K3" s="216">
        <f t="shared" ref="K3:K23" si="0">I3*J3</f>
        <v>32000</v>
      </c>
      <c r="L3" s="224"/>
    </row>
    <row r="4" spans="1:13">
      <c r="A4" s="224">
        <v>1</v>
      </c>
      <c r="B4" s="224" t="s">
        <v>582</v>
      </c>
      <c r="C4" s="225" t="s">
        <v>632</v>
      </c>
      <c r="D4" s="226" t="s">
        <v>633</v>
      </c>
      <c r="E4" s="210" t="s">
        <v>627</v>
      </c>
      <c r="F4" s="217" t="s">
        <v>634</v>
      </c>
      <c r="G4" s="226" t="s">
        <v>636</v>
      </c>
      <c r="H4" s="224"/>
      <c r="I4" s="227">
        <v>2000</v>
      </c>
      <c r="J4" s="224">
        <v>2</v>
      </c>
      <c r="K4" s="216">
        <f t="shared" si="0"/>
        <v>4000</v>
      </c>
      <c r="L4" s="224"/>
    </row>
    <row r="5" spans="1:13">
      <c r="A5" s="224">
        <v>1</v>
      </c>
      <c r="B5" s="224" t="s">
        <v>582</v>
      </c>
      <c r="C5" s="225" t="s">
        <v>632</v>
      </c>
      <c r="D5" s="226" t="s">
        <v>633</v>
      </c>
      <c r="E5" s="210" t="s">
        <v>627</v>
      </c>
      <c r="F5" s="217" t="s">
        <v>634</v>
      </c>
      <c r="G5" s="226" t="s">
        <v>637</v>
      </c>
      <c r="H5" s="224"/>
      <c r="I5" s="227">
        <v>3500</v>
      </c>
      <c r="J5" s="224">
        <v>2</v>
      </c>
      <c r="K5" s="216">
        <f t="shared" si="0"/>
        <v>7000</v>
      </c>
      <c r="L5" s="224"/>
    </row>
    <row r="6" spans="1:13">
      <c r="A6" s="224">
        <v>1</v>
      </c>
      <c r="B6" s="224" t="s">
        <v>582</v>
      </c>
      <c r="C6" s="225" t="s">
        <v>632</v>
      </c>
      <c r="D6" s="226" t="s">
        <v>633</v>
      </c>
      <c r="E6" s="210" t="s">
        <v>627</v>
      </c>
      <c r="F6" s="217" t="s">
        <v>634</v>
      </c>
      <c r="G6" s="226" t="s">
        <v>638</v>
      </c>
      <c r="H6" s="224"/>
      <c r="I6" s="227">
        <v>1100</v>
      </c>
      <c r="J6" s="224">
        <v>2</v>
      </c>
      <c r="K6" s="216">
        <f t="shared" si="0"/>
        <v>2200</v>
      </c>
      <c r="L6" s="224"/>
    </row>
    <row r="7" spans="1:13">
      <c r="A7" s="224">
        <v>1</v>
      </c>
      <c r="B7" s="224" t="s">
        <v>582</v>
      </c>
      <c r="C7" s="225" t="s">
        <v>632</v>
      </c>
      <c r="D7" s="226" t="s">
        <v>633</v>
      </c>
      <c r="E7" s="210" t="s">
        <v>627</v>
      </c>
      <c r="F7" s="217" t="s">
        <v>634</v>
      </c>
      <c r="G7" s="226" t="s">
        <v>639</v>
      </c>
      <c r="H7" s="224"/>
      <c r="I7" s="227">
        <v>1600</v>
      </c>
      <c r="J7" s="224">
        <v>6</v>
      </c>
      <c r="K7" s="216">
        <f t="shared" si="0"/>
        <v>9600</v>
      </c>
      <c r="L7" s="224"/>
    </row>
    <row r="8" spans="1:13">
      <c r="A8" s="224">
        <v>1</v>
      </c>
      <c r="B8" s="224" t="s">
        <v>582</v>
      </c>
      <c r="C8" s="225" t="s">
        <v>632</v>
      </c>
      <c r="D8" s="226" t="s">
        <v>633</v>
      </c>
      <c r="E8" s="210" t="s">
        <v>627</v>
      </c>
      <c r="F8" s="217" t="s">
        <v>634</v>
      </c>
      <c r="G8" s="226" t="s">
        <v>640</v>
      </c>
      <c r="H8" s="224"/>
      <c r="I8" s="227">
        <v>700</v>
      </c>
      <c r="J8" s="224">
        <v>3</v>
      </c>
      <c r="K8" s="216">
        <f t="shared" si="0"/>
        <v>2100</v>
      </c>
      <c r="L8" s="224"/>
    </row>
    <row r="9" spans="1:13">
      <c r="A9" s="224">
        <v>1</v>
      </c>
      <c r="B9" s="224" t="s">
        <v>582</v>
      </c>
      <c r="C9" s="225" t="s">
        <v>632</v>
      </c>
      <c r="D9" s="226" t="s">
        <v>633</v>
      </c>
      <c r="E9" s="210" t="s">
        <v>627</v>
      </c>
      <c r="F9" s="217" t="s">
        <v>641</v>
      </c>
      <c r="G9" s="226" t="s">
        <v>642</v>
      </c>
      <c r="H9" s="224"/>
      <c r="I9" s="227">
        <v>2000</v>
      </c>
      <c r="J9" s="224">
        <v>2</v>
      </c>
      <c r="K9" s="216">
        <f t="shared" si="0"/>
        <v>4000</v>
      </c>
      <c r="L9" s="224"/>
    </row>
    <row r="10" spans="1:13" s="228" customFormat="1" ht="24.75">
      <c r="A10" s="224">
        <v>1</v>
      </c>
      <c r="B10" s="224" t="s">
        <v>582</v>
      </c>
      <c r="C10" s="225" t="s">
        <v>632</v>
      </c>
      <c r="D10" s="226" t="s">
        <v>633</v>
      </c>
      <c r="E10" s="210" t="s">
        <v>627</v>
      </c>
      <c r="F10" s="217" t="s">
        <v>643</v>
      </c>
      <c r="G10" s="226" t="s">
        <v>644</v>
      </c>
      <c r="H10" s="224"/>
      <c r="I10" s="227">
        <v>12000</v>
      </c>
      <c r="J10" s="224">
        <v>2</v>
      </c>
      <c r="K10" s="216">
        <f t="shared" si="0"/>
        <v>24000</v>
      </c>
      <c r="L10" s="224"/>
    </row>
    <row r="11" spans="1:13">
      <c r="A11" s="224">
        <v>1</v>
      </c>
      <c r="B11" s="224" t="s">
        <v>582</v>
      </c>
      <c r="C11" s="225" t="s">
        <v>632</v>
      </c>
      <c r="D11" s="226" t="s">
        <v>633</v>
      </c>
      <c r="E11" s="210" t="s">
        <v>627</v>
      </c>
      <c r="F11" s="211" t="s">
        <v>624</v>
      </c>
      <c r="G11" s="226" t="s">
        <v>645</v>
      </c>
      <c r="H11" s="224"/>
      <c r="I11" s="227">
        <v>5000</v>
      </c>
      <c r="J11" s="224">
        <v>6</v>
      </c>
      <c r="K11" s="216">
        <f t="shared" si="0"/>
        <v>30000</v>
      </c>
      <c r="L11" s="224"/>
    </row>
    <row r="12" spans="1:13" s="219" customFormat="1" ht="24">
      <c r="A12" s="207">
        <v>2</v>
      </c>
      <c r="B12" s="207" t="s">
        <v>646</v>
      </c>
      <c r="C12" s="208" t="s">
        <v>148</v>
      </c>
      <c r="D12" s="209" t="s">
        <v>583</v>
      </c>
      <c r="E12" s="210" t="s">
        <v>627</v>
      </c>
      <c r="F12" s="211" t="s">
        <v>607</v>
      </c>
      <c r="G12" s="212" t="s">
        <v>608</v>
      </c>
      <c r="H12" s="213" t="s">
        <v>609</v>
      </c>
      <c r="I12" s="214">
        <v>650</v>
      </c>
      <c r="J12" s="215">
        <v>5</v>
      </c>
      <c r="K12" s="216">
        <f t="shared" si="0"/>
        <v>3250</v>
      </c>
      <c r="L12" s="217"/>
      <c r="M12" s="218"/>
    </row>
    <row r="13" spans="1:13" s="219" customFormat="1" ht="24">
      <c r="A13" s="207">
        <v>2</v>
      </c>
      <c r="B13" s="207" t="s">
        <v>646</v>
      </c>
      <c r="C13" s="208" t="s">
        <v>148</v>
      </c>
      <c r="D13" s="209" t="s">
        <v>583</v>
      </c>
      <c r="E13" s="210" t="s">
        <v>627</v>
      </c>
      <c r="F13" s="211" t="s">
        <v>607</v>
      </c>
      <c r="G13" s="212" t="s">
        <v>610</v>
      </c>
      <c r="H13" s="213" t="s">
        <v>609</v>
      </c>
      <c r="I13" s="214">
        <v>650</v>
      </c>
      <c r="J13" s="215">
        <v>5</v>
      </c>
      <c r="K13" s="216">
        <f t="shared" si="0"/>
        <v>3250</v>
      </c>
      <c r="L13" s="217"/>
      <c r="M13" s="218"/>
    </row>
    <row r="14" spans="1:13" s="219" customFormat="1" ht="36">
      <c r="A14" s="207">
        <v>2</v>
      </c>
      <c r="B14" s="207" t="s">
        <v>646</v>
      </c>
      <c r="C14" s="208" t="s">
        <v>148</v>
      </c>
      <c r="D14" s="209" t="s">
        <v>583</v>
      </c>
      <c r="E14" s="210" t="s">
        <v>627</v>
      </c>
      <c r="F14" s="211" t="s">
        <v>607</v>
      </c>
      <c r="G14" s="212" t="s">
        <v>611</v>
      </c>
      <c r="H14" s="212" t="s">
        <v>612</v>
      </c>
      <c r="I14" s="214">
        <v>380</v>
      </c>
      <c r="J14" s="215">
        <v>30</v>
      </c>
      <c r="K14" s="216">
        <f t="shared" si="0"/>
        <v>11400</v>
      </c>
      <c r="L14" s="217"/>
      <c r="M14" s="218"/>
    </row>
    <row r="15" spans="1:13" s="219" customFormat="1" ht="12.75">
      <c r="A15" s="207">
        <v>2</v>
      </c>
      <c r="B15" s="207" t="s">
        <v>646</v>
      </c>
      <c r="C15" s="208" t="s">
        <v>148</v>
      </c>
      <c r="D15" s="209" t="s">
        <v>583</v>
      </c>
      <c r="E15" s="210" t="s">
        <v>627</v>
      </c>
      <c r="F15" s="211" t="s">
        <v>607</v>
      </c>
      <c r="G15" s="212" t="s">
        <v>613</v>
      </c>
      <c r="H15" s="212" t="s">
        <v>614</v>
      </c>
      <c r="I15" s="220">
        <v>2400</v>
      </c>
      <c r="J15" s="215">
        <v>1</v>
      </c>
      <c r="K15" s="216">
        <f t="shared" si="0"/>
        <v>2400</v>
      </c>
      <c r="L15" s="217"/>
      <c r="M15" s="218"/>
    </row>
    <row r="16" spans="1:13" s="219" customFormat="1" ht="48">
      <c r="A16" s="207">
        <v>2</v>
      </c>
      <c r="B16" s="207" t="s">
        <v>646</v>
      </c>
      <c r="C16" s="208" t="s">
        <v>148</v>
      </c>
      <c r="D16" s="209" t="s">
        <v>583</v>
      </c>
      <c r="E16" s="210" t="s">
        <v>627</v>
      </c>
      <c r="F16" s="211" t="s">
        <v>607</v>
      </c>
      <c r="G16" s="212" t="s">
        <v>615</v>
      </c>
      <c r="H16" s="212" t="s">
        <v>616</v>
      </c>
      <c r="I16" s="214">
        <v>700</v>
      </c>
      <c r="J16" s="215">
        <v>1</v>
      </c>
      <c r="K16" s="216">
        <f t="shared" si="0"/>
        <v>700</v>
      </c>
      <c r="L16" s="229"/>
      <c r="M16" s="218"/>
    </row>
    <row r="17" spans="1:13" s="219" customFormat="1" ht="60">
      <c r="A17" s="207">
        <v>2</v>
      </c>
      <c r="B17" s="207" t="s">
        <v>646</v>
      </c>
      <c r="C17" s="208" t="s">
        <v>148</v>
      </c>
      <c r="D17" s="209" t="s">
        <v>583</v>
      </c>
      <c r="E17" s="210" t="s">
        <v>627</v>
      </c>
      <c r="F17" s="211" t="s">
        <v>607</v>
      </c>
      <c r="G17" s="212" t="s">
        <v>617</v>
      </c>
      <c r="H17" s="221" t="s">
        <v>618</v>
      </c>
      <c r="I17" s="214">
        <v>6000</v>
      </c>
      <c r="J17" s="215">
        <v>1</v>
      </c>
      <c r="K17" s="216">
        <f t="shared" si="0"/>
        <v>6000</v>
      </c>
      <c r="L17" s="217"/>
      <c r="M17" s="218"/>
    </row>
    <row r="18" spans="1:13" s="219" customFormat="1" ht="12.75">
      <c r="A18" s="207">
        <v>2</v>
      </c>
      <c r="B18" s="207" t="s">
        <v>646</v>
      </c>
      <c r="C18" s="208" t="s">
        <v>148</v>
      </c>
      <c r="D18" s="209" t="s">
        <v>583</v>
      </c>
      <c r="E18" s="210" t="s">
        <v>627</v>
      </c>
      <c r="F18" s="211" t="s">
        <v>607</v>
      </c>
      <c r="G18" s="212" t="s">
        <v>619</v>
      </c>
      <c r="H18" s="212"/>
      <c r="I18" s="214">
        <v>1600</v>
      </c>
      <c r="J18" s="215">
        <v>2</v>
      </c>
      <c r="K18" s="216">
        <f t="shared" si="0"/>
        <v>3200</v>
      </c>
      <c r="L18" s="217"/>
      <c r="M18" s="218"/>
    </row>
    <row r="19" spans="1:13" s="219" customFormat="1" ht="12.75">
      <c r="A19" s="207">
        <v>2</v>
      </c>
      <c r="B19" s="207" t="s">
        <v>646</v>
      </c>
      <c r="C19" s="208" t="s">
        <v>148</v>
      </c>
      <c r="D19" s="209" t="s">
        <v>583</v>
      </c>
      <c r="E19" s="210" t="s">
        <v>627</v>
      </c>
      <c r="F19" s="211" t="s">
        <v>607</v>
      </c>
      <c r="G19" s="212" t="s">
        <v>620</v>
      </c>
      <c r="H19" s="212"/>
      <c r="I19" s="214">
        <v>700</v>
      </c>
      <c r="J19" s="215">
        <v>1</v>
      </c>
      <c r="K19" s="216">
        <f t="shared" si="0"/>
        <v>700</v>
      </c>
      <c r="L19" s="217"/>
      <c r="M19" s="218"/>
    </row>
    <row r="20" spans="1:13" s="219" customFormat="1" ht="12.75">
      <c r="A20" s="207">
        <v>2</v>
      </c>
      <c r="B20" s="207" t="s">
        <v>646</v>
      </c>
      <c r="C20" s="208" t="s">
        <v>148</v>
      </c>
      <c r="D20" s="209" t="s">
        <v>583</v>
      </c>
      <c r="E20" s="210" t="s">
        <v>627</v>
      </c>
      <c r="F20" s="211" t="s">
        <v>621</v>
      </c>
      <c r="G20" s="212" t="s">
        <v>622</v>
      </c>
      <c r="H20" s="222" t="s">
        <v>623</v>
      </c>
      <c r="I20" s="220">
        <v>9000</v>
      </c>
      <c r="J20" s="215">
        <v>1</v>
      </c>
      <c r="K20" s="216">
        <f t="shared" si="0"/>
        <v>9000</v>
      </c>
      <c r="L20" s="217"/>
      <c r="M20" s="218"/>
    </row>
    <row r="21" spans="1:13" s="219" customFormat="1" ht="12.75">
      <c r="A21" s="207">
        <v>2</v>
      </c>
      <c r="B21" s="207" t="s">
        <v>646</v>
      </c>
      <c r="C21" s="208" t="s">
        <v>148</v>
      </c>
      <c r="D21" s="209" t="s">
        <v>583</v>
      </c>
      <c r="E21" s="210" t="s">
        <v>627</v>
      </c>
      <c r="F21" s="211" t="s">
        <v>624</v>
      </c>
      <c r="G21" s="221" t="s">
        <v>625</v>
      </c>
      <c r="H21" s="221" t="s">
        <v>626</v>
      </c>
      <c r="I21" s="214">
        <v>5000</v>
      </c>
      <c r="J21" s="215">
        <v>2</v>
      </c>
      <c r="K21" s="216">
        <f t="shared" si="0"/>
        <v>10000</v>
      </c>
      <c r="L21" s="217"/>
      <c r="M21" s="218"/>
    </row>
    <row r="22" spans="1:13" s="219" customFormat="1" ht="24.75">
      <c r="A22" s="207">
        <v>2</v>
      </c>
      <c r="B22" s="207" t="s">
        <v>646</v>
      </c>
      <c r="C22" s="208" t="s">
        <v>148</v>
      </c>
      <c r="D22" s="209" t="s">
        <v>583</v>
      </c>
      <c r="E22" s="210" t="s">
        <v>627</v>
      </c>
      <c r="F22" s="223" t="s">
        <v>628</v>
      </c>
      <c r="G22" s="212" t="s">
        <v>629</v>
      </c>
      <c r="H22" s="212"/>
      <c r="I22" s="220">
        <v>10000</v>
      </c>
      <c r="J22" s="215">
        <v>1</v>
      </c>
      <c r="K22" s="216">
        <f t="shared" si="0"/>
        <v>10000</v>
      </c>
      <c r="L22" s="217"/>
      <c r="M22" s="218"/>
    </row>
    <row r="23" spans="1:13" s="219" customFormat="1" ht="12.75">
      <c r="A23" s="207">
        <v>2</v>
      </c>
      <c r="B23" s="207" t="s">
        <v>646</v>
      </c>
      <c r="C23" s="208" t="s">
        <v>148</v>
      </c>
      <c r="D23" s="209" t="s">
        <v>583</v>
      </c>
      <c r="E23" s="210" t="s">
        <v>627</v>
      </c>
      <c r="F23" s="212" t="s">
        <v>630</v>
      </c>
      <c r="G23" s="212" t="s">
        <v>631</v>
      </c>
      <c r="H23" s="212"/>
      <c r="I23" s="220">
        <v>1400</v>
      </c>
      <c r="J23" s="215">
        <v>1</v>
      </c>
      <c r="K23" s="216">
        <f t="shared" si="0"/>
        <v>1400</v>
      </c>
      <c r="L23" s="217"/>
      <c r="M23" s="218"/>
    </row>
    <row r="24" spans="1:13" s="219" customFormat="1" ht="12.75">
      <c r="A24" s="207"/>
      <c r="B24" s="230" t="s">
        <v>647</v>
      </c>
      <c r="C24" s="208"/>
      <c r="D24" s="209"/>
      <c r="E24" s="210"/>
      <c r="F24" s="212"/>
      <c r="G24" s="212"/>
      <c r="H24" s="212"/>
      <c r="I24" s="220"/>
      <c r="J24" s="215"/>
      <c r="K24" s="216">
        <f>SUBTOTAL(9,K3:K23)</f>
        <v>176200</v>
      </c>
      <c r="L24" s="217"/>
      <c r="M24" s="218"/>
    </row>
  </sheetData>
  <mergeCells count="1">
    <mergeCell ref="A1:L1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B7" sqref="A7:XFD48"/>
    </sheetView>
  </sheetViews>
  <sheetFormatPr defaultRowHeight="14.25"/>
  <cols>
    <col min="1" max="1" width="6" style="238" customWidth="1"/>
    <col min="2" max="2" width="4.875" style="238" customWidth="1"/>
    <col min="3" max="3" width="19.25" style="238" customWidth="1"/>
    <col min="4" max="4" width="22.625" style="238" customWidth="1"/>
    <col min="5" max="5" width="11.625" style="238" customWidth="1"/>
    <col min="6" max="6" width="13.25" style="238" customWidth="1"/>
    <col min="7" max="7" width="14.25" style="238" customWidth="1"/>
    <col min="8" max="8" width="12" style="238" customWidth="1"/>
    <col min="9" max="9" width="14.25" style="238" customWidth="1"/>
    <col min="10" max="10" width="14.625" style="238" customWidth="1"/>
    <col min="11" max="11" width="17.25" style="246" customWidth="1"/>
    <col min="12" max="12" width="21.875" style="238" customWidth="1"/>
    <col min="13" max="16384" width="9" style="238"/>
  </cols>
  <sheetData>
    <row r="1" spans="1:12" ht="24.75" customHeight="1">
      <c r="A1" s="290" t="s">
        <v>648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</row>
    <row r="2" spans="1:12" ht="29.25" customHeight="1">
      <c r="A2" s="239" t="s">
        <v>649</v>
      </c>
      <c r="B2" s="240" t="s">
        <v>650</v>
      </c>
      <c r="C2" s="240" t="s">
        <v>144</v>
      </c>
      <c r="D2" s="240" t="s">
        <v>651</v>
      </c>
      <c r="E2" s="241" t="s">
        <v>652</v>
      </c>
      <c r="F2" s="242" t="s">
        <v>653</v>
      </c>
      <c r="G2" s="241" t="s">
        <v>654</v>
      </c>
      <c r="H2" s="241" t="s">
        <v>655</v>
      </c>
      <c r="I2" s="241" t="s">
        <v>656</v>
      </c>
      <c r="J2" s="241" t="s">
        <v>657</v>
      </c>
      <c r="K2" s="241" t="s">
        <v>658</v>
      </c>
      <c r="L2" s="240" t="s">
        <v>659</v>
      </c>
    </row>
    <row r="3" spans="1:12" ht="24.95" customHeight="1">
      <c r="A3" s="289" t="s">
        <v>661</v>
      </c>
      <c r="B3" s="240">
        <v>1</v>
      </c>
      <c r="C3" s="240" t="s">
        <v>662</v>
      </c>
      <c r="D3" s="240" t="s">
        <v>663</v>
      </c>
      <c r="E3" s="243">
        <v>379965</v>
      </c>
      <c r="F3" s="244">
        <v>248710</v>
      </c>
      <c r="G3" s="244">
        <v>247004</v>
      </c>
      <c r="H3" s="244">
        <v>32862</v>
      </c>
      <c r="I3" s="244">
        <v>279866</v>
      </c>
      <c r="J3" s="243">
        <v>360967</v>
      </c>
      <c r="K3" s="244">
        <f>I3-J3</f>
        <v>-81101</v>
      </c>
      <c r="L3" s="240"/>
    </row>
    <row r="4" spans="1:12" ht="24.95" customHeight="1">
      <c r="A4" s="289"/>
      <c r="B4" s="240">
        <v>2</v>
      </c>
      <c r="C4" s="240" t="s">
        <v>664</v>
      </c>
      <c r="D4" s="240" t="s">
        <v>665</v>
      </c>
      <c r="E4" s="243">
        <v>527835</v>
      </c>
      <c r="F4" s="244">
        <v>370745</v>
      </c>
      <c r="G4" s="244">
        <v>370134</v>
      </c>
      <c r="H4" s="244">
        <v>23712</v>
      </c>
      <c r="I4" s="244">
        <v>393846</v>
      </c>
      <c r="J4" s="243">
        <v>501443</v>
      </c>
      <c r="K4" s="244">
        <f t="shared" ref="K4:K5" si="0">I4-J4</f>
        <v>-107597</v>
      </c>
      <c r="L4" s="240"/>
    </row>
    <row r="5" spans="1:12" ht="24.95" customHeight="1">
      <c r="A5" s="289"/>
      <c r="B5" s="240">
        <v>3</v>
      </c>
      <c r="C5" s="240" t="s">
        <v>666</v>
      </c>
      <c r="D5" s="240" t="s">
        <v>667</v>
      </c>
      <c r="E5" s="243">
        <v>1224300</v>
      </c>
      <c r="F5" s="244">
        <v>898340</v>
      </c>
      <c r="G5" s="244">
        <v>894374</v>
      </c>
      <c r="H5" s="244">
        <v>91516</v>
      </c>
      <c r="I5" s="244">
        <v>985890</v>
      </c>
      <c r="J5" s="243">
        <v>1163085</v>
      </c>
      <c r="K5" s="244">
        <f t="shared" si="0"/>
        <v>-177195</v>
      </c>
      <c r="L5" s="240"/>
    </row>
    <row r="6" spans="1:12" ht="24.95" customHeight="1">
      <c r="A6" s="240"/>
      <c r="B6" s="240"/>
      <c r="C6" s="240" t="s">
        <v>660</v>
      </c>
      <c r="D6" s="240"/>
      <c r="E6" s="244"/>
      <c r="F6" s="244"/>
      <c r="G6" s="244"/>
      <c r="H6" s="244"/>
      <c r="I6" s="244"/>
      <c r="J6" s="244"/>
      <c r="K6" s="245">
        <f>SUM(K3:K5)</f>
        <v>-365893</v>
      </c>
      <c r="L6" s="240"/>
    </row>
  </sheetData>
  <mergeCells count="2">
    <mergeCell ref="A3:A5"/>
    <mergeCell ref="A1:L1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M12" sqref="M12"/>
    </sheetView>
  </sheetViews>
  <sheetFormatPr defaultColWidth="9" defaultRowHeight="13.5"/>
  <cols>
    <col min="1" max="1" width="3.625" style="248" customWidth="1"/>
    <col min="2" max="3" width="9" style="247"/>
    <col min="4" max="4" width="8.625" style="247" customWidth="1"/>
    <col min="5" max="5" width="8.75" style="247" customWidth="1"/>
    <col min="6" max="6" width="4.875" style="247" customWidth="1"/>
    <col min="7" max="7" width="8.5" style="247" hidden="1" customWidth="1"/>
    <col min="8" max="8" width="10" style="247" hidden="1" customWidth="1"/>
    <col min="9" max="9" width="14.5" style="247" hidden="1" customWidth="1"/>
    <col min="10" max="10" width="9.25" style="247" customWidth="1"/>
    <col min="11" max="11" width="9" style="247"/>
    <col min="12" max="12" width="14.875" style="247" customWidth="1"/>
    <col min="13" max="16384" width="9" style="247"/>
  </cols>
  <sheetData>
    <row r="1" spans="1:12" ht="30" customHeight="1">
      <c r="A1" s="292" t="s">
        <v>668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</row>
    <row r="2" spans="1:12" s="248" customFormat="1" ht="15" customHeight="1">
      <c r="A2" s="294" t="s">
        <v>0</v>
      </c>
      <c r="B2" s="294" t="s">
        <v>669</v>
      </c>
      <c r="C2" s="294" t="s">
        <v>670</v>
      </c>
      <c r="D2" s="294" t="s">
        <v>671</v>
      </c>
      <c r="E2" s="294" t="s">
        <v>672</v>
      </c>
      <c r="F2" s="294" t="s">
        <v>673</v>
      </c>
      <c r="G2" s="294" t="s">
        <v>674</v>
      </c>
      <c r="H2" s="294"/>
      <c r="I2" s="294"/>
      <c r="J2" s="294" t="s">
        <v>675</v>
      </c>
      <c r="K2" s="294"/>
      <c r="L2" s="294"/>
    </row>
    <row r="3" spans="1:12" s="248" customFormat="1" ht="15" customHeight="1">
      <c r="A3" s="294"/>
      <c r="B3" s="294"/>
      <c r="C3" s="295"/>
      <c r="D3" s="294"/>
      <c r="E3" s="294"/>
      <c r="F3" s="294"/>
      <c r="G3" s="249" t="s">
        <v>676</v>
      </c>
      <c r="H3" s="249" t="s">
        <v>573</v>
      </c>
      <c r="I3" s="249" t="s">
        <v>677</v>
      </c>
      <c r="J3" s="249" t="s">
        <v>676</v>
      </c>
      <c r="K3" s="249" t="s">
        <v>573</v>
      </c>
      <c r="L3" s="249" t="s">
        <v>677</v>
      </c>
    </row>
    <row r="4" spans="1:12" ht="24.95" customHeight="1">
      <c r="A4" s="296">
        <v>1</v>
      </c>
      <c r="B4" s="297" t="s">
        <v>678</v>
      </c>
      <c r="C4" s="250" t="s">
        <v>679</v>
      </c>
      <c r="D4" s="251" t="s">
        <v>680</v>
      </c>
      <c r="E4" s="251" t="s">
        <v>681</v>
      </c>
      <c r="F4" s="252" t="s">
        <v>682</v>
      </c>
      <c r="G4" s="253">
        <v>800</v>
      </c>
      <c r="H4" s="253">
        <v>330</v>
      </c>
      <c r="I4" s="254">
        <f>H4*G4</f>
        <v>264000</v>
      </c>
      <c r="J4" s="255">
        <v>750</v>
      </c>
      <c r="K4" s="255">
        <v>330</v>
      </c>
      <c r="L4" s="255">
        <f>J4*K4</f>
        <v>247500</v>
      </c>
    </row>
    <row r="5" spans="1:12" s="260" customFormat="1" ht="24.95" customHeight="1">
      <c r="A5" s="296"/>
      <c r="B5" s="297"/>
      <c r="C5" s="298" t="s">
        <v>683</v>
      </c>
      <c r="D5" s="298"/>
      <c r="E5" s="298"/>
      <c r="F5" s="256"/>
      <c r="G5" s="257"/>
      <c r="H5" s="258"/>
      <c r="I5" s="259">
        <f>SUM(I4:I4)</f>
        <v>264000</v>
      </c>
      <c r="J5" s="255"/>
      <c r="K5" s="255"/>
      <c r="L5" s="255">
        <f>SUM(L4)</f>
        <v>247500</v>
      </c>
    </row>
    <row r="6" spans="1:12" ht="24.95" customHeight="1">
      <c r="A6" s="296"/>
      <c r="B6" s="297"/>
      <c r="C6" s="298" t="s">
        <v>684</v>
      </c>
      <c r="D6" s="298"/>
      <c r="E6" s="298"/>
      <c r="F6" s="256"/>
      <c r="G6" s="257"/>
      <c r="H6" s="258"/>
      <c r="I6" s="259">
        <f>I5*10%+50000</f>
        <v>76400</v>
      </c>
      <c r="J6" s="255"/>
      <c r="K6" s="261">
        <v>0.1</v>
      </c>
      <c r="L6" s="255">
        <f>L5*0.1+30000</f>
        <v>54750</v>
      </c>
    </row>
    <row r="7" spans="1:12" ht="24.95" customHeight="1">
      <c r="A7" s="296"/>
      <c r="B7" s="297"/>
      <c r="C7" s="298" t="s">
        <v>685</v>
      </c>
      <c r="D7" s="298"/>
      <c r="E7" s="298"/>
      <c r="F7" s="256"/>
      <c r="G7" s="257"/>
      <c r="H7" s="258"/>
      <c r="I7" s="253">
        <v>6320</v>
      </c>
      <c r="J7" s="255"/>
      <c r="K7" s="262">
        <v>0.05</v>
      </c>
      <c r="L7" s="255">
        <f>(SUM(L5:L6)*0.05)</f>
        <v>15112.5</v>
      </c>
    </row>
    <row r="8" spans="1:12" ht="24.95" customHeight="1">
      <c r="A8" s="296"/>
      <c r="B8" s="297"/>
      <c r="C8" s="299" t="s">
        <v>25</v>
      </c>
      <c r="D8" s="299"/>
      <c r="E8" s="299"/>
      <c r="F8" s="263"/>
      <c r="G8" s="264"/>
      <c r="H8" s="258"/>
      <c r="I8" s="265">
        <f>SUM(I5:I7)</f>
        <v>346720</v>
      </c>
      <c r="J8" s="255"/>
      <c r="K8" s="255"/>
      <c r="L8" s="266">
        <f>SUM(L5:L7)</f>
        <v>317362.5</v>
      </c>
    </row>
    <row r="9" spans="1:12" ht="24.95" customHeight="1">
      <c r="L9" s="267"/>
    </row>
    <row r="10" spans="1:12" ht="24.95" customHeight="1"/>
    <row r="11" spans="1:12" ht="24.95" customHeight="1"/>
    <row r="12" spans="1:12" ht="24.95" customHeight="1"/>
    <row r="13" spans="1:12" ht="24.95" customHeight="1"/>
    <row r="14" spans="1:12" ht="24.95" customHeight="1"/>
    <row r="15" spans="1:12" ht="24.95" customHeight="1"/>
    <row r="16" spans="1:12" ht="24.95" customHeight="1"/>
    <row r="17" ht="24.95" customHeight="1"/>
    <row r="18" ht="24.95" customHeight="1"/>
    <row r="19" ht="24.95" customHeight="1"/>
    <row r="20" ht="24.95" customHeight="1"/>
    <row r="21" ht="24.95" customHeight="1"/>
  </sheetData>
  <mergeCells count="15">
    <mergeCell ref="A4:A8"/>
    <mergeCell ref="B4:B8"/>
    <mergeCell ref="C5:E5"/>
    <mergeCell ref="C6:E6"/>
    <mergeCell ref="C7:E7"/>
    <mergeCell ref="C8:E8"/>
    <mergeCell ref="A1:L1"/>
    <mergeCell ref="A2:A3"/>
    <mergeCell ref="B2:B3"/>
    <mergeCell ref="C2:C3"/>
    <mergeCell ref="D2:D3"/>
    <mergeCell ref="E2:E3"/>
    <mergeCell ref="F2:F3"/>
    <mergeCell ref="G2:I2"/>
    <mergeCell ref="J2:L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270" t="s">
        <v>134</v>
      </c>
      <c r="B1" s="270"/>
      <c r="C1" s="270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271" t="s">
        <v>137</v>
      </c>
      <c r="B1" s="271"/>
      <c r="C1" s="271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272" t="s">
        <v>143</v>
      </c>
      <c r="B1" s="273"/>
      <c r="C1" s="273"/>
      <c r="D1" s="273"/>
      <c r="E1" s="273"/>
      <c r="F1" s="273"/>
      <c r="G1" s="273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276" t="s">
        <v>494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</row>
    <row r="2" spans="1:30" s="65" customFormat="1" ht="39.950000000000003" customHeight="1">
      <c r="A2" s="274" t="s">
        <v>495</v>
      </c>
      <c r="B2" s="275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282" t="s">
        <v>513</v>
      </c>
      <c r="B3" s="282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279" t="s">
        <v>515</v>
      </c>
      <c r="B4" s="280"/>
      <c r="C4" s="280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281" t="s">
        <v>517</v>
      </c>
      <c r="B5" s="282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279" t="s">
        <v>516</v>
      </c>
      <c r="B6" s="280"/>
      <c r="C6" s="280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278"/>
      <c r="B7" s="278"/>
      <c r="C7" s="278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268" t="s">
        <v>435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268" t="s">
        <v>177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68" t="s">
        <v>177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268" t="s">
        <v>177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虹桥镇</vt:lpstr>
      <vt:lpstr>教育学院</vt:lpstr>
      <vt:lpstr>扩班设备</vt:lpstr>
      <vt:lpstr>20121年尾款清算</vt:lpstr>
      <vt:lpstr>虹桥维修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2022-07-13T06:03:31Z</cp:lastPrinted>
  <dcterms:created xsi:type="dcterms:W3CDTF">2019-11-08T06:57:41Z</dcterms:created>
  <dcterms:modified xsi:type="dcterms:W3CDTF">2022-07-15T06:16:48Z</dcterms:modified>
</cp:coreProperties>
</file>