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265" yWindow="525" windowWidth="1980" windowHeight="9570" firstSheet="10" activeTab="10"/>
  </bookViews>
  <sheets>
    <sheet name="学前科" sheetId="6" state="hidden" r:id="rId1"/>
    <sheet name="普教一科" sheetId="5" state="hidden" r:id="rId2"/>
    <sheet name="普教二科" sheetId="1" state="hidden" r:id="rId3"/>
    <sheet name="信息化项目" sheetId="2" state="hidden" r:id="rId4"/>
    <sheet name="考试中心" sheetId="3" state="hidden" r:id="rId5"/>
    <sheet name="设备购置与更新" sheetId="26" state="hidden" r:id="rId6"/>
    <sheet name="未开办学校经费" sheetId="27" state="hidden" r:id="rId7"/>
    <sheet name="民办购买学位" sheetId="28" state="hidden" r:id="rId8"/>
    <sheet name="学生医疗清算" sheetId="29" state="hidden" r:id="rId9"/>
    <sheet name="应急抢险救灾工程" sheetId="30" state="hidden" r:id="rId10"/>
    <sheet name="浦江镇" sheetId="51" r:id="rId11"/>
    <sheet name="小区生补贴调整" sheetId="41" state="hidden" r:id="rId12"/>
    <sheet name="民办幼儿园资助" sheetId="52" state="hidden" r:id="rId13"/>
    <sheet name="核酸检测" sheetId="54" state="hidden" r:id="rId14"/>
  </sheets>
  <definedNames>
    <definedName name="_xlnm._FilterDatabase" localSheetId="4" hidden="1">考试中心!$A$2:$I$22</definedName>
    <definedName name="_xlnm._FilterDatabase" localSheetId="1" hidden="1">普教一科!$A$2:$G$103</definedName>
    <definedName name="_xlnm._FilterDatabase" localSheetId="5" hidden="1">设备购置与更新!$A$2:$Z$21</definedName>
    <definedName name="_xlnm.Print_Area" localSheetId="4">考试中心!$A$1:$I$23</definedName>
    <definedName name="_xlnm.Print_Area" localSheetId="2">普教二科!$A$1:$I$80</definedName>
    <definedName name="_xlnm.Print_Area" localSheetId="1">普教一科!$A$1:$G$104</definedName>
    <definedName name="_xlnm.Print_Area" localSheetId="5">设备购置与更新!$A$1:$I$21</definedName>
    <definedName name="_xlnm.Print_Area" localSheetId="11">小区生补贴调整!$A$1:$W$7</definedName>
    <definedName name="_xlnm.Print_Area" localSheetId="3">信息化项目!$A$1:$H$16</definedName>
    <definedName name="_xlnm.Print_Area" localSheetId="0">学前科!$A$1:$I$69</definedName>
    <definedName name="_xlnm.Print_Titles" localSheetId="4">考试中心!$1:$2</definedName>
    <definedName name="_xlnm.Print_Titles" localSheetId="2">普教二科!$1:$2</definedName>
    <definedName name="_xlnm.Print_Titles" localSheetId="1">普教一科!$1:$2</definedName>
    <definedName name="_xlnm.Print_Titles" localSheetId="5">设备购置与更新!$1:$3</definedName>
    <definedName name="_xlnm.Print_Titles" localSheetId="11">小区生补贴调整!$1:$3</definedName>
    <definedName name="_xlnm.Print_Titles" localSheetId="0">学前科!$1:$2</definedName>
  </definedNames>
  <calcPr calcId="125725"/>
</workbook>
</file>

<file path=xl/calcChain.xml><?xml version="1.0" encoding="utf-8"?>
<calcChain xmlns="http://schemas.openxmlformats.org/spreadsheetml/2006/main">
  <c r="C4" i="51"/>
  <c r="M55" i="54"/>
  <c r="J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5"/>
  <c r="N4"/>
  <c r="N3"/>
  <c r="N55" l="1"/>
  <c r="N6" i="52" l="1"/>
  <c r="M6"/>
  <c r="L6"/>
  <c r="K6"/>
  <c r="J6"/>
  <c r="I6"/>
  <c r="H6"/>
  <c r="G6"/>
  <c r="F6"/>
  <c r="O5"/>
  <c r="P5" s="1"/>
  <c r="P6" s="1"/>
  <c r="O6" l="1"/>
  <c r="Q5"/>
  <c r="Q6" s="1"/>
  <c r="R5" l="1"/>
  <c r="R6" s="1"/>
  <c r="C5" i="51" l="1"/>
  <c r="R7" i="41" l="1"/>
  <c r="L7" l="1"/>
  <c r="M7"/>
  <c r="T7" l="1"/>
  <c r="V7"/>
  <c r="G7" l="1"/>
  <c r="F7"/>
  <c r="P6"/>
  <c r="Q6" s="1"/>
  <c r="K6"/>
  <c r="E6"/>
  <c r="P5"/>
  <c r="Q5" s="1"/>
  <c r="K5"/>
  <c r="E5"/>
  <c r="P4"/>
  <c r="K4"/>
  <c r="E4"/>
  <c r="P7" l="1"/>
  <c r="Q4"/>
  <c r="Q7" s="1"/>
  <c r="S5"/>
  <c r="U5" s="1"/>
  <c r="W5" s="1"/>
  <c r="K7"/>
  <c r="E7"/>
  <c r="H5"/>
  <c r="H6"/>
  <c r="S6"/>
  <c r="U6" s="1"/>
  <c r="W6" s="1"/>
  <c r="H4"/>
  <c r="S4" l="1"/>
  <c r="S7" s="1"/>
  <c r="H7"/>
  <c r="U4" l="1"/>
  <c r="U7" s="1"/>
  <c r="W4" l="1"/>
  <c r="W7" s="1"/>
  <c r="O8" i="28" l="1"/>
  <c r="O9"/>
  <c r="O10"/>
  <c r="O7"/>
  <c r="O5"/>
  <c r="O4"/>
  <c r="O6"/>
  <c r="E7" i="29"/>
  <c r="F7"/>
  <c r="F3"/>
  <c r="D4"/>
  <c r="D7" s="1"/>
  <c r="N7" i="28"/>
  <c r="O11" l="1"/>
  <c r="O12"/>
  <c r="N4"/>
  <c r="N9"/>
  <c r="N5"/>
  <c r="N10"/>
  <c r="N8"/>
  <c r="N6"/>
  <c r="N11" l="1"/>
  <c r="N12" l="1"/>
  <c r="I7" i="27" l="1"/>
  <c r="I6"/>
  <c r="I4"/>
  <c r="I3"/>
  <c r="I5" s="1"/>
  <c r="I8" s="1"/>
  <c r="I19" i="26"/>
  <c r="I18"/>
  <c r="I16"/>
  <c r="I15"/>
  <c r="I14"/>
  <c r="I13"/>
  <c r="I12"/>
  <c r="I11"/>
  <c r="I9"/>
  <c r="I8"/>
  <c r="I7"/>
  <c r="I6"/>
  <c r="I5"/>
  <c r="I4"/>
  <c r="I20" l="1"/>
  <c r="I17"/>
  <c r="I10"/>
  <c r="I21" l="1"/>
  <c r="I21" i="3" l="1"/>
  <c r="I22" s="1"/>
  <c r="I19"/>
  <c r="I20" s="1"/>
  <c r="I17"/>
  <c r="I18" s="1"/>
  <c r="I15"/>
  <c r="I14"/>
  <c r="I12"/>
  <c r="I11"/>
  <c r="I9"/>
  <c r="I8"/>
  <c r="I7"/>
  <c r="I6"/>
  <c r="I4"/>
  <c r="I3"/>
  <c r="I13" l="1"/>
  <c r="I10"/>
  <c r="I5"/>
  <c r="I23" s="1"/>
  <c r="I16"/>
  <c r="H14" i="2"/>
  <c r="H15" s="1"/>
  <c r="H12"/>
  <c r="H11"/>
  <c r="H9"/>
  <c r="H8"/>
  <c r="H7"/>
  <c r="H6"/>
  <c r="H4"/>
  <c r="H3"/>
  <c r="H10" l="1"/>
  <c r="H13"/>
  <c r="H5"/>
  <c r="H16" l="1"/>
  <c r="G102" i="5" l="1"/>
  <c r="G101"/>
  <c r="G100"/>
  <c r="G99"/>
  <c r="G98"/>
  <c r="G97"/>
  <c r="G96"/>
  <c r="G95"/>
  <c r="G94"/>
  <c r="G93"/>
  <c r="G92"/>
  <c r="G91"/>
  <c r="G90"/>
  <c r="G89"/>
  <c r="G87"/>
  <c r="G86"/>
  <c r="G88" s="1"/>
  <c r="G84"/>
  <c r="G83"/>
  <c r="G82"/>
  <c r="G81"/>
  <c r="G80"/>
  <c r="G85" s="1"/>
  <c r="G78"/>
  <c r="G77"/>
  <c r="G76"/>
  <c r="G75"/>
  <c r="G74"/>
  <c r="G73"/>
  <c r="G72"/>
  <c r="G71"/>
  <c r="G70"/>
  <c r="G69"/>
  <c r="G68"/>
  <c r="G67"/>
  <c r="G66"/>
  <c r="G65"/>
  <c r="G64"/>
  <c r="G63"/>
  <c r="G62"/>
  <c r="G61"/>
  <c r="G60"/>
  <c r="G59"/>
  <c r="G58"/>
  <c r="G57"/>
  <c r="G56"/>
  <c r="G55"/>
  <c r="G53"/>
  <c r="G52"/>
  <c r="G51"/>
  <c r="G50"/>
  <c r="G49"/>
  <c r="G48"/>
  <c r="G47"/>
  <c r="G46"/>
  <c r="G45"/>
  <c r="G44"/>
  <c r="G43"/>
  <c r="G42"/>
  <c r="G41"/>
  <c r="G39"/>
  <c r="G38"/>
  <c r="G37"/>
  <c r="G36"/>
  <c r="G35"/>
  <c r="G34"/>
  <c r="G33"/>
  <c r="G32"/>
  <c r="G31"/>
  <c r="G30"/>
  <c r="G29"/>
  <c r="G28"/>
  <c r="G26"/>
  <c r="G25"/>
  <c r="G24"/>
  <c r="G23"/>
  <c r="G22"/>
  <c r="G21"/>
  <c r="G19"/>
  <c r="G18"/>
  <c r="G17"/>
  <c r="G16"/>
  <c r="G15"/>
  <c r="G14"/>
  <c r="G13"/>
  <c r="G12"/>
  <c r="G10"/>
  <c r="G9"/>
  <c r="G8"/>
  <c r="G7"/>
  <c r="G6"/>
  <c r="G5"/>
  <c r="G4"/>
  <c r="G3"/>
  <c r="I67" i="6"/>
  <c r="I66"/>
  <c r="I65"/>
  <c r="I64"/>
  <c r="I63"/>
  <c r="I62"/>
  <c r="I61"/>
  <c r="I59"/>
  <c r="I60" s="1"/>
  <c r="I57"/>
  <c r="I56"/>
  <c r="I55"/>
  <c r="I54"/>
  <c r="I53"/>
  <c r="I52"/>
  <c r="I51"/>
  <c r="I50"/>
  <c r="I49"/>
  <c r="I48"/>
  <c r="I58" s="1"/>
  <c r="I46"/>
  <c r="I45"/>
  <c r="I44"/>
  <c r="I43"/>
  <c r="I42"/>
  <c r="I41"/>
  <c r="I40"/>
  <c r="I39"/>
  <c r="I47" s="1"/>
  <c r="I37"/>
  <c r="I36"/>
  <c r="I35"/>
  <c r="I34"/>
  <c r="I33"/>
  <c r="I32"/>
  <c r="I31"/>
  <c r="I30"/>
  <c r="I29"/>
  <c r="I28"/>
  <c r="I26"/>
  <c r="I25"/>
  <c r="I24"/>
  <c r="I23"/>
  <c r="I22"/>
  <c r="I21"/>
  <c r="I20"/>
  <c r="I18"/>
  <c r="I17"/>
  <c r="I16"/>
  <c r="I19" s="1"/>
  <c r="I15"/>
  <c r="I13"/>
  <c r="I12"/>
  <c r="I10"/>
  <c r="I9"/>
  <c r="I8"/>
  <c r="I7"/>
  <c r="I6"/>
  <c r="I5"/>
  <c r="I4"/>
  <c r="I3"/>
  <c r="G11" i="5" l="1"/>
  <c r="G27"/>
  <c r="G20"/>
  <c r="G104" s="1"/>
  <c r="G40"/>
  <c r="G54"/>
  <c r="G79"/>
  <c r="G103"/>
  <c r="I11" i="6"/>
  <c r="I38"/>
  <c r="I68"/>
  <c r="I14"/>
  <c r="I27"/>
  <c r="I69" l="1"/>
  <c r="H78" i="1" l="1"/>
  <c r="H77"/>
  <c r="H76"/>
  <c r="H75"/>
  <c r="H74"/>
  <c r="H73"/>
  <c r="H79" s="1"/>
  <c r="H71"/>
  <c r="H70"/>
  <c r="H69"/>
  <c r="H68"/>
  <c r="H67"/>
  <c r="H65"/>
  <c r="H64"/>
  <c r="H63"/>
  <c r="H62"/>
  <c r="H61"/>
  <c r="H60"/>
  <c r="H59"/>
  <c r="H58"/>
  <c r="H57"/>
  <c r="H56"/>
  <c r="H55"/>
  <c r="H54"/>
  <c r="H53"/>
  <c r="H52"/>
  <c r="H50"/>
  <c r="H49"/>
  <c r="H48"/>
  <c r="H47"/>
  <c r="H45"/>
  <c r="H44"/>
  <c r="H43"/>
  <c r="H42"/>
  <c r="H41"/>
  <c r="H40"/>
  <c r="H39"/>
  <c r="H38"/>
  <c r="H36"/>
  <c r="H35"/>
  <c r="H34"/>
  <c r="H33"/>
  <c r="H32"/>
  <c r="H31"/>
  <c r="H30"/>
  <c r="H29"/>
  <c r="H28"/>
  <c r="H27"/>
  <c r="H26"/>
  <c r="H24"/>
  <c r="H23"/>
  <c r="H22"/>
  <c r="H21"/>
  <c r="H20"/>
  <c r="H19"/>
  <c r="H18"/>
  <c r="H17"/>
  <c r="H16"/>
  <c r="H14"/>
  <c r="H13"/>
  <c r="H12"/>
  <c r="H11"/>
  <c r="H10"/>
  <c r="H15" s="1"/>
  <c r="H8"/>
  <c r="H7"/>
  <c r="H6"/>
  <c r="H5"/>
  <c r="H4"/>
  <c r="H3"/>
  <c r="H9" l="1"/>
  <c r="H72"/>
  <c r="H37"/>
  <c r="H25"/>
  <c r="H46"/>
  <c r="H51"/>
  <c r="H66"/>
  <c r="H80" l="1"/>
</calcChain>
</file>

<file path=xl/sharedStrings.xml><?xml version="1.0" encoding="utf-8"?>
<sst xmlns="http://schemas.openxmlformats.org/spreadsheetml/2006/main" count="1890" uniqueCount="547">
  <si>
    <t>2022年镇级单位中小学教育教学项目（普教二科）</t>
    <phoneticPr fontId="3" type="noConversion"/>
  </si>
  <si>
    <t>学校</t>
  </si>
  <si>
    <t>项目名称</t>
  </si>
  <si>
    <t>项目内容</t>
  </si>
  <si>
    <t>项目明细</t>
  </si>
  <si>
    <t>单价</t>
    <phoneticPr fontId="3" type="noConversion"/>
  </si>
  <si>
    <t>教育支出</t>
  </si>
  <si>
    <t>闵行区莘庄镇教育委员会</t>
  </si>
  <si>
    <t>学区化集团化建设</t>
  </si>
  <si>
    <t>多元课程进校园</t>
  </si>
  <si>
    <t>讲课指导费、课程编制费、方案设计费、材料费、设计费、指导、活动组织、活动素材等</t>
  </si>
  <si>
    <t>引进优质资源</t>
  </si>
  <si>
    <t>太极文化进校园</t>
  </si>
  <si>
    <t>课时费、服装器材费、教材培训费、辅导课时费等</t>
  </si>
  <si>
    <t>体育培养</t>
  </si>
  <si>
    <t>整本书阅读的教学实践研究和教师培训</t>
  </si>
  <si>
    <t>专家指导、校本教材、活动展示、宣传、撰写区域课程教材、区域课程教材定制费等</t>
  </si>
  <si>
    <t>莘芽童声合唱团</t>
  </si>
  <si>
    <t>专家费、宣传与音乐制作、购置训练器材、演出服装、后勤、办公耗材，教材建设与创作等</t>
  </si>
  <si>
    <t>艺术培养</t>
  </si>
  <si>
    <t>莘芽行进乐团</t>
  </si>
  <si>
    <t>专家指导费、购买训练设施、乐谱、乐器、乐器配件、维修费等</t>
  </si>
  <si>
    <t>莘庄镇小学教育联盟2021年深度推进均衡发展</t>
  </si>
  <si>
    <t>课程编制、开发与实施，课程资料材料、课程辅导、课时费、指导劳务费；器材使用（租用）、宣传制作、背景喷绘、证书、活动用品、劳务费等</t>
  </si>
  <si>
    <t>莘庄 汇总</t>
  </si>
  <si>
    <t>闵行区吴泾镇教育委员会</t>
  </si>
  <si>
    <t>吴泾</t>
    <phoneticPr fontId="4" type="noConversion"/>
  </si>
  <si>
    <t>教育均衡发展－优质资源引进（中小学）</t>
  </si>
  <si>
    <t>华东师大为永德路系列学校提供咨询服务</t>
  </si>
  <si>
    <t>与华东师大合作办学经费（按协议）</t>
  </si>
  <si>
    <t>有协议</t>
    <phoneticPr fontId="4" type="noConversion"/>
  </si>
  <si>
    <t>吴泾镇骨干教师专业项目发展扶持</t>
  </si>
  <si>
    <t>1、骨干教师专业提升培训及柔性流动项目（100000元） 2、教师节活动：骨干教师成果交流展示 （100000元）</t>
  </si>
  <si>
    <t>创新创优建设</t>
  </si>
  <si>
    <t>吴泾镇学区化中小学教学内涵提升</t>
  </si>
  <si>
    <t>各校学区化内涵项目扶持（20000元／所，15所共计300000元）</t>
  </si>
  <si>
    <t>吴泾镇中小幼办学特色辐射项目</t>
  </si>
  <si>
    <t>学校特色学区化项目扶持（20000元／个，15个共计300000元）</t>
  </si>
  <si>
    <t>学区办工作推进和展示项目</t>
  </si>
  <si>
    <t>1、学区办推进工作经费（100000元） 2、学区化工作展示经费（100000元）</t>
  </si>
  <si>
    <t>吴泾 汇总</t>
  </si>
  <si>
    <t>上海市闵行区七宝第二中学</t>
  </si>
  <si>
    <t>强校工程</t>
  </si>
  <si>
    <t>市级实验校</t>
  </si>
  <si>
    <t>教师课程领导力提升、课程建设及展示活动、校园育人空间提升</t>
  </si>
  <si>
    <t/>
  </si>
  <si>
    <t>新优质学校创建</t>
  </si>
  <si>
    <t>第三轮新优质学校创建</t>
  </si>
  <si>
    <t>上海市七宝实验中学</t>
  </si>
  <si>
    <t>上海市航华中学</t>
  </si>
  <si>
    <t>上海市闵行区七宝文来学校</t>
  </si>
  <si>
    <t>创新实验室</t>
  </si>
  <si>
    <t>创新实验室设备</t>
  </si>
  <si>
    <t>创新实验室设施设备</t>
  </si>
  <si>
    <t>电教设备</t>
  </si>
  <si>
    <t>闵行区七宝镇教育委员会</t>
  </si>
  <si>
    <t>初中联合休</t>
  </si>
  <si>
    <t>小学联合体</t>
  </si>
  <si>
    <t xml:space="preserve">学前联合体 </t>
  </si>
  <si>
    <t>七宝 汇总</t>
  </si>
  <si>
    <t>上海市闵行区浦江第三中学</t>
  </si>
  <si>
    <t>闵行区浦江镇教育委员会</t>
  </si>
  <si>
    <t xml:space="preserve">世外合作项目 </t>
  </si>
  <si>
    <t xml:space="preserve">初中学校携手共进计划 </t>
  </si>
  <si>
    <t xml:space="preserve">世外教育集团托管费 </t>
  </si>
  <si>
    <t xml:space="preserve">世外项目评估经费 </t>
  </si>
  <si>
    <t xml:space="preserve">与上师大附属中学合作 </t>
  </si>
  <si>
    <t xml:space="preserve">与上师大附属中学合作项目 </t>
  </si>
  <si>
    <t>新协议</t>
    <phoneticPr fontId="4" type="noConversion"/>
  </si>
  <si>
    <t xml:space="preserve">与上戏合作办学 </t>
  </si>
  <si>
    <t xml:space="preserve">品牌管理费 </t>
  </si>
  <si>
    <t xml:space="preserve">上戏合作项目开展 </t>
  </si>
  <si>
    <t>紧密型学区建设</t>
  </si>
  <si>
    <t xml:space="preserve">紧密型学区建设教育专项-初中教育联盟 </t>
  </si>
  <si>
    <t>课程建设、共享、展示、教师培训</t>
  </si>
  <si>
    <t xml:space="preserve">紧密型学区建设教育专项-浦江戏剧教育园区 </t>
  </si>
  <si>
    <t xml:space="preserve">紧密型学区建设教育专项-小学教育联盟  </t>
  </si>
  <si>
    <t xml:space="preserve">紧密型学区建设教育专项-学前教育联盟  </t>
  </si>
  <si>
    <t>浦江 汇总</t>
  </si>
  <si>
    <t>上海市闵行区梅陇中学</t>
  </si>
  <si>
    <t>梅陇</t>
    <phoneticPr fontId="4" type="noConversion"/>
  </si>
  <si>
    <t>上海市罗阳中学</t>
  </si>
  <si>
    <t>上海市七宝中学附属闵行金都实验中学</t>
  </si>
  <si>
    <t>上海中医药大学附属闵行蔷薇小学</t>
  </si>
  <si>
    <t>特色课程建设</t>
  </si>
  <si>
    <t>小学阶段中医药校本特色课程建设</t>
  </si>
  <si>
    <t>校本课程建设</t>
  </si>
  <si>
    <t>复旦大学附属闵行实验学校</t>
  </si>
  <si>
    <t>中小学教育教学</t>
  </si>
  <si>
    <t>与复旦大学合作（按协议）</t>
  </si>
  <si>
    <t>上海中医药大学附属闵行晶城中学</t>
  </si>
  <si>
    <t>初中阶段中医药校本特色课程建设</t>
  </si>
  <si>
    <t>闵行区梅陇镇教育委员会</t>
  </si>
  <si>
    <t>构建以传承中医药国学传统文化为特色的镇本课程</t>
  </si>
  <si>
    <t>学前"德教双馨"骨干教师培优项目</t>
  </si>
  <si>
    <t>优质资源培育</t>
  </si>
  <si>
    <t>梅陇 汇总</t>
  </si>
  <si>
    <t>闵行马桥实验学校</t>
    <phoneticPr fontId="3" type="noConversion"/>
  </si>
  <si>
    <t>马桥</t>
    <phoneticPr fontId="4" type="noConversion"/>
  </si>
  <si>
    <t>闵行区马桥镇教育委员会</t>
  </si>
  <si>
    <t>上海交通大学附属闵行马桥实验学校合作办学管理费</t>
  </si>
  <si>
    <t>2022年1月至2022年12月合作办学管理费</t>
  </si>
  <si>
    <t>学区化网球课程服务</t>
  </si>
  <si>
    <t>课程培训服务</t>
  </si>
  <si>
    <t>校园文化建设</t>
  </si>
  <si>
    <t>学区化网球器材</t>
  </si>
  <si>
    <t>网球、移动网、训练地标</t>
  </si>
  <si>
    <t>马桥 汇总</t>
  </si>
  <si>
    <t>上海市闵行区华漕学校</t>
    <phoneticPr fontId="3" type="noConversion"/>
  </si>
  <si>
    <t>华漕</t>
    <phoneticPr fontId="4" type="noConversion"/>
  </si>
  <si>
    <t>上海市闵行区诸翟学校</t>
    <phoneticPr fontId="3" type="noConversion"/>
  </si>
  <si>
    <t>上海市闵行区纪王学校</t>
    <phoneticPr fontId="3" type="noConversion"/>
  </si>
  <si>
    <t>闵行区华漕镇教育委员会</t>
  </si>
  <si>
    <t>华漕学校steam</t>
  </si>
  <si>
    <t>华漕学校steam项目</t>
  </si>
  <si>
    <t>华漕学校纷分英语</t>
  </si>
  <si>
    <t>华漕学校纷分英语项目</t>
  </si>
  <si>
    <t>纪王学校steam</t>
  </si>
  <si>
    <t>纪王学校steam项目</t>
  </si>
  <si>
    <t>纪王学校纷分英语</t>
  </si>
  <si>
    <t>纪王学校纷分英语项目</t>
  </si>
  <si>
    <t>纪王学校思赏行</t>
  </si>
  <si>
    <t>纪王学校思赏行项目</t>
  </si>
  <si>
    <t>上闵外学校纷分英语</t>
  </si>
  <si>
    <t>上闵外学校纷分英语项目</t>
  </si>
  <si>
    <t>智慧教师工作坊</t>
  </si>
  <si>
    <t>智慧教师工作坊项目</t>
  </si>
  <si>
    <t>诸翟学校steam</t>
  </si>
  <si>
    <t>诸翟学校steam项目</t>
  </si>
  <si>
    <t>诸翟学校纷分英语</t>
  </si>
  <si>
    <t>诸翟学校纷分英语项目</t>
  </si>
  <si>
    <t>诸翟学校思赏行</t>
  </si>
  <si>
    <t>诸翟学校思赏行项目</t>
  </si>
  <si>
    <t>华漕 汇总</t>
  </si>
  <si>
    <t>上海市闵行区颛桥中学</t>
  </si>
  <si>
    <t>颛桥</t>
    <phoneticPr fontId="4" type="noConversion"/>
  </si>
  <si>
    <t>与上宝中学合作</t>
  </si>
  <si>
    <t>上海市闵行区君莲学校</t>
  </si>
  <si>
    <t>上海市闵行区田园外国语中学</t>
  </si>
  <si>
    <t>星河湾托管</t>
  </si>
  <si>
    <t>闵行区颛桥镇教育委员会</t>
  </si>
  <si>
    <t>建立推动课程共享机制</t>
  </si>
  <si>
    <t>学区办学项目开展</t>
  </si>
  <si>
    <t>颛桥 汇总</t>
  </si>
  <si>
    <t>上海市金汇实验学校</t>
  </si>
  <si>
    <t>虹桥</t>
    <phoneticPr fontId="4" type="noConversion"/>
  </si>
  <si>
    <t>闵行区龙柏第一小学</t>
  </si>
  <si>
    <t>协和教育托管费（按协议）</t>
  </si>
  <si>
    <t>有协议续签</t>
    <phoneticPr fontId="4" type="noConversion"/>
  </si>
  <si>
    <t>闵行区虹桥镇教育委员会</t>
  </si>
  <si>
    <t>学区化集团化项目</t>
  </si>
  <si>
    <t>stem课程</t>
  </si>
  <si>
    <t>课程购买、材料设备、研讨交流、活动展示等</t>
  </si>
  <si>
    <t>特色课程</t>
  </si>
  <si>
    <t>种子计划</t>
  </si>
  <si>
    <t>走校制</t>
  </si>
  <si>
    <t>虹桥 汇总</t>
  </si>
  <si>
    <t>总计</t>
  </si>
  <si>
    <t>2022年镇管单位幼儿教育教学项目（学前科）</t>
  </si>
  <si>
    <t>镇属</t>
    <phoneticPr fontId="3" type="noConversion"/>
  </si>
  <si>
    <t>数量</t>
  </si>
  <si>
    <t>单价</t>
  </si>
  <si>
    <t>金额</t>
  </si>
  <si>
    <t>虹桥</t>
    <phoneticPr fontId="3" type="noConversion"/>
  </si>
  <si>
    <t>龙柏西郊幼儿园</t>
  </si>
  <si>
    <t>龙柏雨林幼稚园</t>
  </si>
  <si>
    <t>虹鹿幼儿园</t>
  </si>
  <si>
    <t>龙柏二幼</t>
  </si>
  <si>
    <t>金汇实验幼儿园</t>
  </si>
  <si>
    <t>海富虹桥幼儿园</t>
  </si>
  <si>
    <t>虹桥中心幼儿园</t>
  </si>
  <si>
    <t>华漕</t>
    <phoneticPr fontId="3" type="noConversion"/>
  </si>
  <si>
    <t>华漕金色幼儿园</t>
  </si>
  <si>
    <t>诸翟中心幼儿园</t>
  </si>
  <si>
    <t>马桥</t>
    <phoneticPr fontId="3" type="noConversion"/>
  </si>
  <si>
    <t>马桥实验幼儿园</t>
  </si>
  <si>
    <t>马桥富国幼儿园</t>
  </si>
  <si>
    <t>梅陇</t>
    <phoneticPr fontId="3" type="noConversion"/>
  </si>
  <si>
    <t>罗阳河畔幼儿园</t>
  </si>
  <si>
    <t>协和罗阳幼儿园</t>
  </si>
  <si>
    <t>梅陇梅锦幼儿园</t>
  </si>
  <si>
    <t>晶采坊幼儿园</t>
  </si>
  <si>
    <t>梅陇金都幼儿园</t>
  </si>
  <si>
    <t>浦江</t>
    <phoneticPr fontId="3" type="noConversion"/>
  </si>
  <si>
    <t>浦江二幼</t>
  </si>
  <si>
    <t>浦莲幼儿园</t>
  </si>
  <si>
    <t>浦航幼儿园</t>
  </si>
  <si>
    <t>浦江瑞和城幼儿园</t>
  </si>
  <si>
    <t>闸航路幼儿园</t>
  </si>
  <si>
    <t>浦江三幼</t>
  </si>
  <si>
    <t>浦江之星幼儿园</t>
  </si>
  <si>
    <t>浦江宝邸幼儿园</t>
  </si>
  <si>
    <t>乐海幼儿园</t>
  </si>
  <si>
    <t>七宝</t>
    <phoneticPr fontId="3" type="noConversion"/>
  </si>
  <si>
    <t>春欣幼儿园</t>
  </si>
  <si>
    <t>七宝皇都幼儿园</t>
  </si>
  <si>
    <t>启英幼儿园</t>
  </si>
  <si>
    <t>七宝幼儿园</t>
  </si>
  <si>
    <t>航华二幼</t>
  </si>
  <si>
    <t>委托管理费</t>
  </si>
  <si>
    <t>七宝明强幼儿园委托管理费</t>
  </si>
  <si>
    <t>莘庄</t>
    <phoneticPr fontId="3" type="noConversion"/>
  </si>
  <si>
    <t>康城幼儿园</t>
  </si>
  <si>
    <t>依霖幼儿园</t>
  </si>
  <si>
    <t>闵行实验幼儿园</t>
  </si>
  <si>
    <t>佳佳中心幼儿园</t>
  </si>
  <si>
    <t>绿世界实验幼儿园</t>
  </si>
  <si>
    <t>星光幼儿园</t>
  </si>
  <si>
    <t>圣淘沙幼儿园</t>
  </si>
  <si>
    <t>佳佳新天地幼儿园</t>
  </si>
  <si>
    <t>儿童城悦庭幼儿园</t>
  </si>
  <si>
    <t>吴泾</t>
    <phoneticPr fontId="3" type="noConversion"/>
  </si>
  <si>
    <t>华师大闵行永德实验幼儿园</t>
  </si>
  <si>
    <t>颛桥</t>
    <phoneticPr fontId="3" type="noConversion"/>
  </si>
  <si>
    <t>颛桥镇中心幼儿园</t>
  </si>
  <si>
    <t>常春藤幼儿园</t>
  </si>
  <si>
    <t>颛桥田园都市幼儿园</t>
  </si>
  <si>
    <t>君莲幼儿园</t>
  </si>
  <si>
    <t>上师大闵行实验幼儿园</t>
  </si>
  <si>
    <t>合作办学费</t>
  </si>
  <si>
    <t>上师大闵行实验幼儿园合作办学费</t>
  </si>
  <si>
    <t>镇属</t>
    <phoneticPr fontId="3" type="noConversion"/>
  </si>
  <si>
    <t>预算单位</t>
  </si>
  <si>
    <t>美育特色联盟</t>
  </si>
  <si>
    <t>师资培训、专家指导、学生艺术团建设等</t>
  </si>
  <si>
    <t>闵行区虹桥中心小学</t>
  </si>
  <si>
    <t>学校少年宫</t>
  </si>
  <si>
    <t>运营管理补贴费</t>
  </si>
  <si>
    <t>学校体育工作</t>
  </si>
  <si>
    <t>技能等级测试</t>
  </si>
  <si>
    <t>上海市龙柏中学</t>
  </si>
  <si>
    <t>上海市闵行区上虹中学</t>
  </si>
  <si>
    <t>上海外国语大学民办闵行外国语初级中学</t>
  </si>
  <si>
    <t>上海市闵行区诸翟学校</t>
  </si>
  <si>
    <t>上海市闵行区纪王学校</t>
  </si>
  <si>
    <t>上海市闵行区华漕学校</t>
  </si>
  <si>
    <t>戏曲传承与发展（沪剧）</t>
  </si>
  <si>
    <t>教学课时费、专家指导费、学生活动与实践等</t>
  </si>
  <si>
    <t>上海市闵行区马桥文来外国语小学</t>
  </si>
  <si>
    <t>上海市马桥强恕学校</t>
  </si>
  <si>
    <t>上海交通大学附属闵行马桥实验学校</t>
  </si>
  <si>
    <t>上海市闵行区马桥复旦万科实验中学</t>
  </si>
  <si>
    <t>闵行区梅陇中心小学</t>
  </si>
  <si>
    <t>闵行区罗阳小学</t>
  </si>
  <si>
    <t>上海市闵行区曹行小学</t>
  </si>
  <si>
    <t>上海戏剧学院闵行附属学校</t>
  </si>
  <si>
    <t>上海市闵行区浦汇小学</t>
  </si>
  <si>
    <t>上海市闵行区浦江第二中学</t>
  </si>
  <si>
    <t>校园足球精英基地校建设</t>
  </si>
  <si>
    <t>上海市闵行区浦江第三小学</t>
  </si>
  <si>
    <t>上海市闵行区浦江第二小学</t>
  </si>
  <si>
    <t>上海市闵行区浦航实验中学</t>
  </si>
  <si>
    <t>上海市闵行区浦江汇秀小学</t>
  </si>
  <si>
    <t>上海世外教育附属浦江外国语学校</t>
  </si>
  <si>
    <t>闵行区七宝镇明强小学</t>
  </si>
  <si>
    <t>上海市文来中学初中部</t>
  </si>
  <si>
    <t>闵行区黎明小学</t>
  </si>
  <si>
    <t>上海市文来中学高中部</t>
    <phoneticPr fontId="9" type="noConversion"/>
  </si>
  <si>
    <t>艺术“一条龙”龙头学校</t>
  </si>
  <si>
    <t>项目布局建设、艺术团建设等</t>
  </si>
  <si>
    <t>体育“一条龙”龙头学校</t>
  </si>
  <si>
    <t>项目布局建设</t>
  </si>
  <si>
    <t>戏曲传承与发展（越剧）</t>
  </si>
  <si>
    <t>闵行区航华第二小学</t>
  </si>
  <si>
    <t>上海闵行区民办振兴小学</t>
  </si>
  <si>
    <t>上海市闵行区七宝明强第二小学</t>
  </si>
  <si>
    <t>上海市七宝实验小学</t>
  </si>
  <si>
    <t>上海市闵行区七宝第三中学</t>
  </si>
  <si>
    <t>上海市闵行区教育学院附属友爱实验中学</t>
  </si>
  <si>
    <t>上海市闵行区景东小学</t>
  </si>
  <si>
    <t>戏曲传承与发展（昆曲）</t>
  </si>
  <si>
    <t>华东师范大学闵行永德实验小学</t>
  </si>
  <si>
    <t>上海市民办协和双语尚音学校</t>
  </si>
  <si>
    <t>上海市闵行区明星学校</t>
  </si>
  <si>
    <t>上海市闵行区田园外语实验小学</t>
  </si>
  <si>
    <t>闵行区颛桥中心小学</t>
  </si>
  <si>
    <t>上海市闵行区北桥中学</t>
  </si>
  <si>
    <t>闵行区北桥中心小学</t>
  </si>
  <si>
    <t>上海市闵行区田园第二外语实验小学</t>
  </si>
  <si>
    <t>镇属</t>
    <phoneticPr fontId="3" type="noConversion"/>
  </si>
  <si>
    <t>虹桥</t>
    <phoneticPr fontId="3" type="noConversion"/>
  </si>
  <si>
    <t>华漕</t>
    <phoneticPr fontId="3" type="noConversion"/>
  </si>
  <si>
    <t>马桥</t>
    <phoneticPr fontId="3" type="noConversion"/>
  </si>
  <si>
    <t>梅陇</t>
    <phoneticPr fontId="3" type="noConversion"/>
  </si>
  <si>
    <t>浦江</t>
    <phoneticPr fontId="3" type="noConversion"/>
  </si>
  <si>
    <t>七宝</t>
    <phoneticPr fontId="3" type="noConversion"/>
  </si>
  <si>
    <t>吴泾</t>
    <phoneticPr fontId="3" type="noConversion"/>
  </si>
  <si>
    <t>莘庄</t>
    <phoneticPr fontId="3" type="noConversion"/>
  </si>
  <si>
    <t>颛桥</t>
    <phoneticPr fontId="3" type="noConversion"/>
  </si>
  <si>
    <t>单位</t>
  </si>
  <si>
    <t>数量单位</t>
    <phoneticPr fontId="3" type="noConversion"/>
  </si>
  <si>
    <t>上海中医药大学附属闵行蔷薇小学</t>
    <phoneticPr fontId="3" type="noConversion"/>
  </si>
  <si>
    <t>上海中医药大学附属闵行蔷薇小学教育信息化应用标杆培育校创建（三期）</t>
    <phoneticPr fontId="3" type="noConversion"/>
  </si>
  <si>
    <t>在一、二期智慧校园建设的内容基础上，拟通过建设智能资源管理系统、AR自主学习系统、多元评价系统等，为每一位学生提供个性化教学，推动学生的核心素养培养及多元化发展，为师生的成长提供支持。</t>
  </si>
  <si>
    <t>项</t>
  </si>
  <si>
    <t>上海市闵行区春申景城幼儿园</t>
  </si>
  <si>
    <t>春申景城幼校园网络改造项目</t>
    <phoneticPr fontId="3" type="noConversion"/>
  </si>
  <si>
    <t>有线网络改造、无线覆盖和综合布线改造</t>
    <phoneticPr fontId="3" type="noConversion"/>
  </si>
  <si>
    <t>对校园办公应用进行整体升级改造，对接教育局云基座，实现校园数字化管理；通过学生德育评价体系（德）、七彩田园课程体系（教与学）、校园体测应用（体）的建设，探索基于智能学习空间的数字画像，构建学生为中心的智能化学习模式，丰富学校的课程服务。</t>
  </si>
  <si>
    <t>上海市闵行区航华第二幼儿园</t>
    <phoneticPr fontId="3" type="noConversion"/>
  </si>
  <si>
    <t>航华二幼校园网络改造项目</t>
    <phoneticPr fontId="3" type="noConversion"/>
  </si>
  <si>
    <t>上海市闵行区星辰幼儿园</t>
    <phoneticPr fontId="3" type="noConversion"/>
  </si>
  <si>
    <t>星辰幼儿园校园网络改造项目</t>
    <phoneticPr fontId="3" type="noConversion"/>
  </si>
  <si>
    <t>有线网络改造、无线覆盖和综合布线改造</t>
  </si>
  <si>
    <t>项</t>
    <phoneticPr fontId="3" type="noConversion"/>
  </si>
  <si>
    <t>基于学生成长空间的劳动教育管理平台</t>
  </si>
  <si>
    <t>构建包含数据对接、学生前端、教师前端、校管后端、数据上报等多个功能的劳动教育管理平台，同时与闵行区智慧教育云平台对接，实现统一身份认证和数据交换。</t>
  </si>
  <si>
    <t>上海市闵行区浦江镇第二幼儿园</t>
  </si>
  <si>
    <t>浦江二幼校园网络改造项目</t>
  </si>
  <si>
    <t>上海市闵行区马桥中心幼儿园</t>
  </si>
  <si>
    <t>马桥中心幼校园网络改造项目</t>
  </si>
  <si>
    <t>性质</t>
    <phoneticPr fontId="3" type="noConversion"/>
  </si>
  <si>
    <t>民办</t>
    <phoneticPr fontId="3" type="noConversion"/>
  </si>
  <si>
    <t>优质幼儿园创建</t>
    <phoneticPr fontId="4" type="noConversion"/>
  </si>
  <si>
    <t>幼儿园办学等级创建</t>
    <phoneticPr fontId="4" type="noConversion"/>
  </si>
  <si>
    <t>一级幼儿园创建经费（镇管）</t>
    <phoneticPr fontId="4" type="noConversion"/>
  </si>
  <si>
    <t>公办</t>
    <phoneticPr fontId="3" type="noConversion"/>
  </si>
  <si>
    <t>幼儿园课程基地建设</t>
    <phoneticPr fontId="4" type="noConversion"/>
  </si>
  <si>
    <t>幼儿园课程建设经费（镇管）</t>
    <phoneticPr fontId="4" type="noConversion"/>
  </si>
  <si>
    <t>民办幼儿园规范优质发展</t>
    <phoneticPr fontId="4" type="noConversion"/>
  </si>
  <si>
    <t>民办幼儿园园本课程建设</t>
    <phoneticPr fontId="4" type="noConversion"/>
  </si>
  <si>
    <t>民办幼儿园园本课程建设费（镇管）</t>
    <phoneticPr fontId="4" type="noConversion"/>
  </si>
  <si>
    <t>幼儿发展</t>
    <phoneticPr fontId="4" type="noConversion"/>
  </si>
  <si>
    <t>全国足球特色幼儿园</t>
    <phoneticPr fontId="4" type="noConversion"/>
  </si>
  <si>
    <t>活动费（镇管）</t>
    <phoneticPr fontId="4" type="noConversion"/>
  </si>
  <si>
    <t>马桥中心幼儿园</t>
    <phoneticPr fontId="3" type="noConversion"/>
  </si>
  <si>
    <t>二级一类幼儿园创建经费（镇管）</t>
    <phoneticPr fontId="4" type="noConversion"/>
  </si>
  <si>
    <t>海利达春申幼儿园</t>
    <phoneticPr fontId="3" type="noConversion"/>
  </si>
  <si>
    <t>七宝幼儿园</t>
    <phoneticPr fontId="3" type="noConversion"/>
  </si>
  <si>
    <t>市示范幼儿园创建经费（镇管）</t>
    <phoneticPr fontId="4" type="noConversion"/>
  </si>
  <si>
    <t>明强幼儿园</t>
    <phoneticPr fontId="3" type="noConversion"/>
  </si>
  <si>
    <t>上师大闵行实验幼儿园</t>
    <phoneticPr fontId="3" type="noConversion"/>
  </si>
  <si>
    <t>数量</t>
    <phoneticPr fontId="3" type="noConversion"/>
  </si>
  <si>
    <t>金额</t>
    <phoneticPr fontId="3" type="noConversion"/>
  </si>
  <si>
    <t>莘庄</t>
    <phoneticPr fontId="4" type="noConversion"/>
  </si>
  <si>
    <t>七宝</t>
    <phoneticPr fontId="4" type="noConversion"/>
  </si>
  <si>
    <t>上海市闵行区七宝镇明强小学</t>
    <phoneticPr fontId="3" type="noConversion"/>
  </si>
  <si>
    <t>浦江</t>
    <phoneticPr fontId="4" type="noConversion"/>
  </si>
  <si>
    <t>2022年镇管单位科艺体德项目（普教一科）</t>
    <phoneticPr fontId="3" type="noConversion"/>
  </si>
  <si>
    <t>2022年镇管单位教育信息化项目（信息中心）</t>
    <phoneticPr fontId="3" type="noConversion"/>
  </si>
  <si>
    <t>学段</t>
  </si>
  <si>
    <t>华漕学校</t>
    <phoneticPr fontId="3" type="noConversion"/>
  </si>
  <si>
    <t>一贯制</t>
    <phoneticPr fontId="3" type="noConversion"/>
  </si>
  <si>
    <t>标准化考场重大考试支持服务费</t>
  </si>
  <si>
    <t>重大考试保障服务费</t>
    <phoneticPr fontId="3" type="noConversion"/>
  </si>
  <si>
    <t>标准化考场网上视频巡查系统（2022运维）</t>
    <phoneticPr fontId="3" type="noConversion"/>
  </si>
  <si>
    <t>七宝二中</t>
    <phoneticPr fontId="3" type="noConversion"/>
  </si>
  <si>
    <t>初中</t>
    <phoneticPr fontId="3" type="noConversion"/>
  </si>
  <si>
    <t>七宝实中</t>
    <phoneticPr fontId="3" type="noConversion"/>
  </si>
  <si>
    <t>七宝三中</t>
    <phoneticPr fontId="3" type="noConversion"/>
  </si>
  <si>
    <t>颛桥中学</t>
    <phoneticPr fontId="3" type="noConversion"/>
  </si>
  <si>
    <t>浦江三中</t>
    <phoneticPr fontId="3" type="noConversion"/>
  </si>
  <si>
    <t>友爱实验</t>
    <phoneticPr fontId="3" type="noConversion"/>
  </si>
  <si>
    <t>晶城中学</t>
    <phoneticPr fontId="3" type="noConversion"/>
  </si>
  <si>
    <t>金汇实验</t>
    <phoneticPr fontId="3" type="noConversion"/>
  </si>
  <si>
    <t>2022年镇管单位标准化考场项目（考试中心）</t>
    <phoneticPr fontId="3" type="noConversion"/>
  </si>
  <si>
    <t>总计</t>
    <phoneticPr fontId="3" type="noConversion"/>
  </si>
  <si>
    <r>
      <rPr>
        <b/>
        <sz val="9"/>
        <rFont val="宋体"/>
        <family val="2"/>
        <charset val="134"/>
      </rPr>
      <t>序号</t>
    </r>
    <phoneticPr fontId="3" type="noConversion"/>
  </si>
  <si>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</si>
  <si>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</si>
  <si>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</si>
  <si>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</si>
  <si>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</si>
  <si>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</si>
  <si>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</si>
  <si>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</si>
  <si>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颛桥镇</t>
    <phoneticPr fontId="4" type="noConversion"/>
  </si>
  <si>
    <r>
      <rPr>
        <sz val="10"/>
        <color theme="1"/>
        <rFont val="宋体"/>
        <family val="2"/>
        <charset val="134"/>
      </rPr>
      <t>闵行区龙柏第二幼儿园</t>
    </r>
  </si>
  <si>
    <r>
      <rPr>
        <sz val="10"/>
        <rFont val="宋体"/>
        <family val="3"/>
        <charset val="134"/>
      </rPr>
      <t>创上海市示范幼儿园</t>
    </r>
  </si>
  <si>
    <r>
      <rPr>
        <sz val="10"/>
        <rFont val="宋体"/>
        <family val="3"/>
        <charset val="134"/>
      </rPr>
      <t>幼儿专用活动室教玩具</t>
    </r>
    <phoneticPr fontId="9" type="noConversion"/>
  </si>
  <si>
    <t>闵行区龙柏第二幼儿园</t>
  </si>
  <si>
    <r>
      <rPr>
        <sz val="10"/>
        <rFont val="宋体"/>
        <family val="3"/>
        <charset val="134"/>
      </rPr>
      <t>户外运动玩具</t>
    </r>
    <phoneticPr fontId="4" type="noConversion"/>
  </si>
  <si>
    <r>
      <rPr>
        <sz val="10"/>
        <color theme="1"/>
        <rFont val="宋体"/>
        <family val="3"/>
        <charset val="134"/>
      </rPr>
      <t>幼儿教室教玩具</t>
    </r>
    <phoneticPr fontId="9" type="noConversion"/>
  </si>
  <si>
    <t>户外运动组合器械</t>
    <phoneticPr fontId="4" type="noConversion"/>
  </si>
  <si>
    <t>户外小型运动组合器械</t>
    <phoneticPr fontId="4" type="noConversion"/>
  </si>
  <si>
    <t>厨房设备</t>
    <phoneticPr fontId="3" type="noConversion"/>
  </si>
  <si>
    <t>洗消间设备</t>
    <phoneticPr fontId="3" type="noConversion"/>
  </si>
  <si>
    <t>虹桥小计</t>
    <phoneticPr fontId="3" type="noConversion"/>
  </si>
  <si>
    <r>
      <rPr>
        <sz val="10"/>
        <rFont val="宋体"/>
        <family val="3"/>
        <charset val="134"/>
      </rPr>
      <t>闵行区佳佳中心幼儿园</t>
    </r>
    <phoneticPr fontId="9" type="noConversion"/>
  </si>
  <si>
    <r>
      <rPr>
        <sz val="10"/>
        <rFont val="宋体"/>
        <family val="3"/>
        <charset val="134"/>
      </rPr>
      <t>校园智能安防系统设备</t>
    </r>
    <phoneticPr fontId="4" type="noConversion"/>
  </si>
  <si>
    <t>校园监控系统设备（莘沥园）</t>
    <phoneticPr fontId="4" type="noConversion"/>
  </si>
  <si>
    <t>校园监控系统设备（联东园）</t>
    <phoneticPr fontId="4" type="noConversion"/>
  </si>
  <si>
    <r>
      <rPr>
        <sz val="10"/>
        <color theme="1"/>
        <rFont val="宋体"/>
        <family val="3"/>
        <charset val="134"/>
      </rPr>
      <t>幼儿专用活动室教玩具</t>
    </r>
    <phoneticPr fontId="9" type="noConversion"/>
  </si>
  <si>
    <r>
      <rPr>
        <sz val="10"/>
        <rFont val="宋体"/>
        <family val="3"/>
        <charset val="134"/>
      </rPr>
      <t>户外小型运动组合器械</t>
    </r>
    <phoneticPr fontId="4" type="noConversion"/>
  </si>
  <si>
    <r>
      <rPr>
        <sz val="10"/>
        <rFont val="宋体"/>
        <family val="3"/>
        <charset val="134"/>
      </rPr>
      <t>创上海市示范幼儿园</t>
    </r>
    <phoneticPr fontId="9" type="noConversion"/>
  </si>
  <si>
    <r>
      <rPr>
        <sz val="10"/>
        <rFont val="宋体"/>
        <family val="3"/>
        <charset val="134"/>
      </rPr>
      <t>户外护眼教玩具</t>
    </r>
    <phoneticPr fontId="4" type="noConversion"/>
  </si>
  <si>
    <t>莘庄小计</t>
    <phoneticPr fontId="3" type="noConversion"/>
  </si>
  <si>
    <r>
      <rPr>
        <sz val="10"/>
        <rFont val="宋体"/>
        <family val="3"/>
        <charset val="134"/>
      </rPr>
      <t>闵行区吴泾第三幼儿园</t>
    </r>
    <phoneticPr fontId="9" type="noConversion"/>
  </si>
  <si>
    <r>
      <rPr>
        <sz val="10"/>
        <rFont val="宋体"/>
        <family val="3"/>
        <charset val="134"/>
      </rPr>
      <t>校园网络设备</t>
    </r>
    <phoneticPr fontId="4" type="noConversion"/>
  </si>
  <si>
    <r>
      <rPr>
        <sz val="10"/>
        <color theme="1"/>
        <rFont val="宋体"/>
        <family val="3"/>
        <charset val="134"/>
      </rPr>
      <t>校园无线网络覆盖设备</t>
    </r>
    <phoneticPr fontId="9" type="noConversion"/>
  </si>
  <si>
    <t>吴泾小计</t>
    <phoneticPr fontId="3" type="noConversion"/>
  </si>
  <si>
    <t>镇级总计</t>
    <phoneticPr fontId="3" type="noConversion"/>
  </si>
  <si>
    <r>
      <t>2022</t>
    </r>
    <r>
      <rPr>
        <b/>
        <sz val="12"/>
        <rFont val="宋体"/>
        <family val="3"/>
        <charset val="134"/>
      </rPr>
      <t>年闵行区镇管未开办学校经费</t>
    </r>
    <phoneticPr fontId="4" type="noConversion"/>
  </si>
  <si>
    <t>序号</t>
    <phoneticPr fontId="4" type="noConversion"/>
  </si>
  <si>
    <t>所在街镇</t>
    <phoneticPr fontId="4" type="noConversion"/>
  </si>
  <si>
    <t>规格型号或数量单位</t>
  </si>
  <si>
    <t>数量</t>
    <phoneticPr fontId="4" type="noConversion"/>
  </si>
  <si>
    <t>单价</t>
    <phoneticPr fontId="4" type="noConversion"/>
  </si>
  <si>
    <t>金额</t>
    <phoneticPr fontId="4" type="noConversion"/>
  </si>
  <si>
    <t>备注</t>
    <phoneticPr fontId="4" type="noConversion"/>
  </si>
  <si>
    <t>未开办学校经费</t>
    <phoneticPr fontId="4" type="noConversion"/>
  </si>
  <si>
    <t>绿化养护费</t>
    <phoneticPr fontId="4" type="noConversion"/>
  </si>
  <si>
    <t>平方米</t>
    <phoneticPr fontId="4" type="noConversion"/>
  </si>
  <si>
    <t>保安经费</t>
    <phoneticPr fontId="3" type="noConversion"/>
  </si>
  <si>
    <t>4个月</t>
    <phoneticPr fontId="3" type="noConversion"/>
  </si>
  <si>
    <t>颛桥镇合计</t>
    <phoneticPr fontId="4" type="noConversion"/>
  </si>
  <si>
    <t>浦江镇</t>
    <phoneticPr fontId="4" type="noConversion"/>
  </si>
  <si>
    <t>保安经费</t>
    <phoneticPr fontId="4" type="noConversion"/>
  </si>
  <si>
    <t>全年</t>
    <phoneticPr fontId="4" type="noConversion"/>
  </si>
  <si>
    <t>浦江镇合计</t>
    <phoneticPr fontId="4" type="noConversion"/>
  </si>
  <si>
    <t>镇级合计</t>
    <phoneticPr fontId="4" type="noConversion"/>
  </si>
  <si>
    <t>2022年下半年民办学校政府购买服务测算明细表</t>
    <phoneticPr fontId="3" type="noConversion"/>
  </si>
  <si>
    <t>序号</t>
  </si>
  <si>
    <t>五年级2018届</t>
    <phoneticPr fontId="3" type="noConversion"/>
  </si>
  <si>
    <t>合计</t>
  </si>
  <si>
    <t>人数</t>
  </si>
  <si>
    <t>上海博世凯外国语学校</t>
    <phoneticPr fontId="3" type="noConversion"/>
  </si>
  <si>
    <t>上海市民办德英乐实验学校</t>
    <phoneticPr fontId="3" type="noConversion"/>
  </si>
  <si>
    <t>上海市七宝外国语小学</t>
    <phoneticPr fontId="3" type="noConversion"/>
  </si>
  <si>
    <t>上海市民办上宝中学</t>
  </si>
  <si>
    <t>一年级2022届/六年级2022届</t>
    <phoneticPr fontId="3" type="noConversion"/>
  </si>
  <si>
    <t>学段</t>
    <phoneticPr fontId="3" type="noConversion"/>
  </si>
  <si>
    <t>小学</t>
    <phoneticPr fontId="3" type="noConversion"/>
  </si>
  <si>
    <t>初中</t>
    <phoneticPr fontId="3" type="noConversion"/>
  </si>
  <si>
    <t>二年级2021届/七年级2021届</t>
    <phoneticPr fontId="3" type="noConversion"/>
  </si>
  <si>
    <t>三年级2020届/八年级2020届</t>
    <phoneticPr fontId="3" type="noConversion"/>
  </si>
  <si>
    <t>四年级2019届/九年级2019届</t>
    <phoneticPr fontId="3" type="noConversion"/>
  </si>
  <si>
    <t>浦江小计</t>
    <phoneticPr fontId="3" type="noConversion"/>
  </si>
  <si>
    <t>七宝小计</t>
    <phoneticPr fontId="3" type="noConversion"/>
  </si>
  <si>
    <t>镇级合计</t>
    <phoneticPr fontId="3" type="noConversion"/>
  </si>
  <si>
    <t>项目名称</t>
    <phoneticPr fontId="4" type="noConversion"/>
  </si>
  <si>
    <t>内容</t>
    <phoneticPr fontId="4" type="noConversion"/>
  </si>
  <si>
    <t>2022年学生医疗费用专项资金(付医院）</t>
    <phoneticPr fontId="4" type="noConversion"/>
  </si>
  <si>
    <t>1、儿科医院医药费、耗材费、检查费</t>
    <phoneticPr fontId="4" type="noConversion"/>
  </si>
  <si>
    <t>2、华山医院医药费、检查费、护工费、专家会诊费</t>
    <phoneticPr fontId="4" type="noConversion"/>
  </si>
  <si>
    <t>3、蓝十字脑科医院医药费、检查费、家属核酸费</t>
    <phoneticPr fontId="4" type="noConversion"/>
  </si>
  <si>
    <t>4、蓝十字脑科医院尸体寄存费</t>
    <phoneticPr fontId="4" type="noConversion"/>
  </si>
  <si>
    <t>小计</t>
    <phoneticPr fontId="4" type="noConversion"/>
  </si>
  <si>
    <t>二次分配</t>
    <phoneticPr fontId="3" type="noConversion"/>
  </si>
  <si>
    <t>三次分配</t>
    <phoneticPr fontId="3" type="noConversion"/>
  </si>
  <si>
    <t>学生医疗</t>
    <phoneticPr fontId="4" type="noConversion"/>
  </si>
  <si>
    <t>22.9-22.12
(4个月）</t>
    <phoneticPr fontId="3" type="noConversion"/>
  </si>
  <si>
    <r>
      <t>2022</t>
    </r>
    <r>
      <rPr>
        <b/>
        <sz val="12"/>
        <color theme="1"/>
        <rFont val="宋体"/>
        <family val="2"/>
        <charset val="134"/>
      </rPr>
      <t>年镇管学校设备预算明细</t>
    </r>
    <phoneticPr fontId="3" type="noConversion"/>
  </si>
  <si>
    <t>七宝文来学校过渡校舍修缮项目</t>
    <phoneticPr fontId="3" type="noConversion"/>
  </si>
  <si>
    <t>项目主要内容：文科楼室内装修、防护栏、楼梯防护网、弱电系统安装，同步实施文科楼及学校出入口沿途四周围栏防护、道路修缮、校门拓宽等配套工程。</t>
    <phoneticPr fontId="3" type="noConversion"/>
  </si>
  <si>
    <t>建安费</t>
    <phoneticPr fontId="3" type="noConversion"/>
  </si>
  <si>
    <t>其他费</t>
    <phoneticPr fontId="3" type="noConversion"/>
  </si>
  <si>
    <t>预备费</t>
    <phoneticPr fontId="3" type="noConversion"/>
  </si>
  <si>
    <t>总投资</t>
    <phoneticPr fontId="3" type="noConversion"/>
  </si>
  <si>
    <r>
      <t>今年城投需求</t>
    </r>
    <r>
      <rPr>
        <b/>
        <sz val="11"/>
        <color theme="1"/>
        <rFont val="宋体"/>
        <family val="3"/>
        <charset val="134"/>
        <scheme val="minor"/>
      </rPr>
      <t>200万</t>
    </r>
    <phoneticPr fontId="3" type="noConversion"/>
  </si>
  <si>
    <t>费用（元）</t>
    <phoneticPr fontId="3" type="noConversion"/>
  </si>
  <si>
    <t>预排（元）</t>
    <phoneticPr fontId="3" type="noConversion"/>
  </si>
  <si>
    <t>乡镇</t>
    <phoneticPr fontId="4" type="noConversion"/>
  </si>
  <si>
    <t>学校</t>
    <phoneticPr fontId="4" type="noConversion"/>
  </si>
  <si>
    <t>2021年第一学期</t>
    <phoneticPr fontId="3" type="noConversion"/>
  </si>
  <si>
    <t>2022年第一学期</t>
    <phoneticPr fontId="3" type="noConversion"/>
  </si>
  <si>
    <t>金额（元）</t>
  </si>
  <si>
    <t>工业区</t>
  </si>
  <si>
    <t>上海闵行区刘诗昆音乐艺术幼儿园</t>
  </si>
  <si>
    <t>上海闵行区今明幼儿园</t>
  </si>
  <si>
    <t>上海闵行区南希幼儿园</t>
  </si>
  <si>
    <t>2021年第二学期</t>
    <phoneticPr fontId="3" type="noConversion"/>
  </si>
  <si>
    <t>2021年
预排</t>
    <phoneticPr fontId="3" type="noConversion"/>
  </si>
  <si>
    <t>总计</t>
    <phoneticPr fontId="3" type="noConversion"/>
  </si>
  <si>
    <t>其中：乡镇</t>
    <phoneticPr fontId="3" type="noConversion"/>
  </si>
  <si>
    <t>一次分配</t>
    <phoneticPr fontId="3" type="noConversion"/>
  </si>
  <si>
    <t>四次分配</t>
    <phoneticPr fontId="3" type="noConversion"/>
  </si>
  <si>
    <t>小区生月  平均人数</t>
    <phoneticPr fontId="3" type="noConversion"/>
  </si>
  <si>
    <t>补贴标准
元/生/半年</t>
    <phoneticPr fontId="3" type="noConversion"/>
  </si>
  <si>
    <t>2021年10月预拨</t>
    <phoneticPr fontId="3" type="noConversion"/>
  </si>
  <si>
    <t>需第二学期清算</t>
    <phoneticPr fontId="3" type="noConversion"/>
  </si>
  <si>
    <t>小区生
月平均人数</t>
    <phoneticPr fontId="3" type="noConversion"/>
  </si>
  <si>
    <t>2022年4月预拨</t>
    <phoneticPr fontId="3" type="noConversion"/>
  </si>
  <si>
    <t>小区生月平均人数</t>
    <phoneticPr fontId="3" type="noConversion"/>
  </si>
  <si>
    <t>2022年
10月预拨</t>
    <phoneticPr fontId="3" type="noConversion"/>
  </si>
  <si>
    <t>工业区小计</t>
    <phoneticPr fontId="3" type="noConversion"/>
  </si>
  <si>
    <t>其中：中央
      专款</t>
    <phoneticPr fontId="3" type="noConversion"/>
  </si>
  <si>
    <t>2022年小区生补贴调整预算表</t>
    <phoneticPr fontId="3" type="noConversion"/>
  </si>
  <si>
    <t>单位：元</t>
    <phoneticPr fontId="4" type="noConversion"/>
  </si>
  <si>
    <t>项目</t>
    <phoneticPr fontId="4" type="noConversion"/>
  </si>
  <si>
    <t>合计</t>
    <phoneticPr fontId="4" type="noConversion"/>
  </si>
  <si>
    <t>闵行区学前教育学生资助申请汇总表（民办）</t>
    <phoneticPr fontId="4" type="noConversion"/>
  </si>
  <si>
    <t xml:space="preserve">                                                                                                                                                                                                                                                                                                                                                                               </t>
    <phoneticPr fontId="4" type="noConversion"/>
  </si>
  <si>
    <r>
      <t xml:space="preserve"> 202</t>
    </r>
    <r>
      <rPr>
        <sz val="10.5"/>
        <color indexed="8"/>
        <rFont val="宋体"/>
        <family val="3"/>
        <charset val="134"/>
      </rPr>
      <t>2年第一学期</t>
    </r>
    <phoneticPr fontId="4" type="noConversion"/>
  </si>
  <si>
    <t>区级或所属街镇</t>
  </si>
  <si>
    <t>资助对象</t>
  </si>
  <si>
    <t>各资助类型人数和金额</t>
    <phoneticPr fontId="4" type="noConversion"/>
  </si>
  <si>
    <t>资金来源</t>
    <phoneticPr fontId="3" type="noConversion"/>
  </si>
  <si>
    <t>保育教育费</t>
  </si>
  <si>
    <t>餐费</t>
  </si>
  <si>
    <t>点心费</t>
  </si>
  <si>
    <t>生活用品</t>
  </si>
  <si>
    <t>体检费</t>
  </si>
  <si>
    <t>课程配套标准材料费</t>
  </si>
  <si>
    <t>课外教育活动费</t>
  </si>
  <si>
    <t>城镇居民基本医疗保险费</t>
  </si>
  <si>
    <t>预算补助资金</t>
    <phoneticPr fontId="4" type="noConversion"/>
  </si>
  <si>
    <t>其中：中央专款</t>
    <phoneticPr fontId="4" type="noConversion"/>
  </si>
  <si>
    <t>镇级资金</t>
    <phoneticPr fontId="4" type="noConversion"/>
  </si>
  <si>
    <t>民办幼儿园</t>
  </si>
  <si>
    <t>建档立卡贫困家庭学生</t>
  </si>
  <si>
    <t>上海闵行区今明幼儿园</t>
    <phoneticPr fontId="4" type="noConversion"/>
  </si>
  <si>
    <t>莘庄工业区</t>
    <phoneticPr fontId="4" type="noConversion"/>
  </si>
  <si>
    <t>莘庄工业区 汇总</t>
  </si>
  <si>
    <t>2022年教育费附加镇级使用部分第五次分配附表</t>
    <phoneticPr fontId="3" type="noConversion"/>
  </si>
  <si>
    <t>五次分配</t>
    <phoneticPr fontId="3" type="noConversion"/>
  </si>
  <si>
    <t>核酸检测</t>
    <phoneticPr fontId="3" type="noConversion"/>
  </si>
  <si>
    <t>街镇</t>
  </si>
  <si>
    <t>社区</t>
  </si>
  <si>
    <t>采集点名称</t>
  </si>
  <si>
    <t>检测机构名称（与开户行名称一致）</t>
  </si>
  <si>
    <t>单采管数</t>
  </si>
  <si>
    <t>单采人次数</t>
  </si>
  <si>
    <t>混采管数</t>
  </si>
  <si>
    <t>混采人次数</t>
  </si>
  <si>
    <t>单位：元</t>
    <phoneticPr fontId="3" type="noConversion"/>
  </si>
  <si>
    <t>浦江镇:</t>
    <phoneticPr fontId="4" type="noConversion"/>
  </si>
  <si>
    <t>乡镇核酸检测费用（2022.6-2022.10）</t>
    <phoneticPr fontId="3" type="noConversion"/>
  </si>
  <si>
    <t>序号</t>
    <phoneticPr fontId="9" type="noConversion"/>
  </si>
  <si>
    <t>属性</t>
    <phoneticPr fontId="9" type="noConversion"/>
  </si>
  <si>
    <t>学段</t>
    <phoneticPr fontId="9" type="noConversion"/>
  </si>
  <si>
    <t>金额</t>
    <phoneticPr fontId="9" type="noConversion"/>
  </si>
  <si>
    <t>合计金额</t>
    <phoneticPr fontId="3" type="noConversion"/>
  </si>
  <si>
    <t>一贯制</t>
    <phoneticPr fontId="9" type="noConversion"/>
  </si>
  <si>
    <t>区级</t>
    <phoneticPr fontId="9" type="noConversion"/>
  </si>
  <si>
    <t>小学</t>
    <phoneticPr fontId="9" type="noConversion"/>
  </si>
  <si>
    <t>初中</t>
    <phoneticPr fontId="9" type="noConversion"/>
  </si>
  <si>
    <t>高中</t>
    <phoneticPr fontId="9" type="noConversion"/>
  </si>
  <si>
    <t>镇级</t>
    <phoneticPr fontId="9" type="noConversion"/>
  </si>
  <si>
    <t>浦江镇</t>
  </si>
  <si>
    <t>浦江高中【常态化】</t>
  </si>
  <si>
    <t>上海锐翌医学检验实验室</t>
  </si>
  <si>
    <t>浦汇小学【常态化】</t>
  </si>
  <si>
    <t>上海市闵行中学东校（暂名）【常态化】</t>
  </si>
  <si>
    <t>上海思路迪医学检验所方舱实验室（闵行）</t>
  </si>
  <si>
    <t>汇秀小学【常态化】</t>
  </si>
  <si>
    <t>浦江二中【常态化】</t>
  </si>
  <si>
    <t>浦航实中【常态化】</t>
  </si>
  <si>
    <t>浦江三中【常态化】</t>
  </si>
  <si>
    <t>浦江三小【常态化】</t>
  </si>
  <si>
    <t>上海探洇医学检验实验室</t>
  </si>
  <si>
    <t>上戏附校【常态化】</t>
  </si>
  <si>
    <t>浦江二小（浦涛路）【常态化】</t>
  </si>
  <si>
    <t>上师大附中闵行实验学校【常态化】</t>
  </si>
  <si>
    <t>浦江二小（谈中路）【常态化】</t>
  </si>
  <si>
    <t>世外浦江【常态化】</t>
  </si>
  <si>
    <t>浦江镇 汇总</t>
  </si>
</sst>
</file>

<file path=xl/styles.xml><?xml version="1.0" encoding="utf-8"?>
<styleSheet xmlns="http://schemas.openxmlformats.org/spreadsheetml/2006/main">
  <numFmts count="13">
    <numFmt numFmtId="43" formatCode="_ * #,##0.00_ ;_ * \-#,##0.00_ ;_ * &quot;-&quot;??_ ;_ @_ "/>
    <numFmt numFmtId="176" formatCode="#,###,###,###"/>
    <numFmt numFmtId="177" formatCode="#,###,###,##0.00##"/>
    <numFmt numFmtId="178" formatCode="[$-F800]dddd\,\ mmmm\ dd\,\ yyyy"/>
    <numFmt numFmtId="179" formatCode="0.00_ "/>
    <numFmt numFmtId="180" formatCode="0_);[Red]\(0\)"/>
    <numFmt numFmtId="181" formatCode="0.00_);[Red]\(0.00\)"/>
    <numFmt numFmtId="182" formatCode="[$-409]d/mmm/yy;@"/>
    <numFmt numFmtId="183" formatCode="0_);\(0\)"/>
    <numFmt numFmtId="184" formatCode="#,##0.00_);[Red]\(#,##0.00\)"/>
    <numFmt numFmtId="185" formatCode="#,##0.00_ "/>
    <numFmt numFmtId="186" formatCode="0_ "/>
    <numFmt numFmtId="187" formatCode="0.000_ "/>
  </numFmts>
  <fonts count="67">
    <font>
      <sz val="11"/>
      <color theme="1"/>
      <name val="宋体"/>
      <family val="2"/>
      <charset val="134"/>
      <scheme val="minor"/>
    </font>
    <font>
      <sz val="11"/>
      <color theme="1"/>
      <name val="宋体"/>
      <family val="2"/>
      <charset val="134"/>
      <scheme val="minor"/>
    </font>
    <font>
      <sz val="18"/>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9"/>
      <name val="宋体"/>
      <family val="3"/>
      <charset val="134"/>
      <scheme val="major"/>
    </font>
    <font>
      <sz val="18"/>
      <name val="宋体"/>
      <family val="3"/>
      <charset val="134"/>
      <scheme val="major"/>
    </font>
    <font>
      <sz val="9"/>
      <color theme="1"/>
      <name val="宋体"/>
      <family val="3"/>
      <charset val="134"/>
      <scheme val="minor"/>
    </font>
    <font>
      <sz val="9"/>
      <name val="宋体"/>
      <family val="3"/>
      <charset val="134"/>
      <scheme val="minor"/>
    </font>
    <font>
      <sz val="11"/>
      <color theme="1"/>
      <name val="宋体"/>
      <family val="3"/>
      <charset val="134"/>
      <scheme val="minor"/>
    </font>
    <font>
      <sz val="9"/>
      <name val="仿宋"/>
      <family val="3"/>
      <charset val="134"/>
    </font>
    <font>
      <sz val="11"/>
      <name val="宋体"/>
      <family val="3"/>
      <charset val="134"/>
      <scheme val="minor"/>
    </font>
    <font>
      <sz val="12"/>
      <name val="Times New Roman"/>
      <family val="1"/>
    </font>
    <font>
      <sz val="9"/>
      <color theme="1"/>
      <name val="宋体"/>
      <family val="3"/>
      <charset val="134"/>
    </font>
    <font>
      <sz val="9"/>
      <color rgb="FF000000"/>
      <name val="宋体"/>
      <family val="3"/>
      <charset val="134"/>
      <scheme val="minor"/>
    </font>
    <font>
      <sz val="9"/>
      <color theme="1"/>
      <name val="仿宋"/>
      <family val="3"/>
      <charset val="134"/>
    </font>
    <font>
      <sz val="9"/>
      <color theme="1"/>
      <name val="宋体"/>
      <family val="3"/>
      <charset val="134"/>
      <scheme val="major"/>
    </font>
    <font>
      <sz val="18"/>
      <name val="宋体"/>
      <family val="3"/>
      <charset val="134"/>
      <scheme val="minor"/>
    </font>
    <font>
      <b/>
      <sz val="18"/>
      <color indexed="8"/>
      <name val="宋体"/>
      <family val="3"/>
      <charset val="134"/>
    </font>
    <font>
      <sz val="18"/>
      <color theme="1"/>
      <name val="宋体"/>
      <family val="3"/>
      <charset val="134"/>
      <scheme val="minor"/>
    </font>
    <font>
      <sz val="9"/>
      <color indexed="8"/>
      <name val="宋体"/>
      <family val="3"/>
      <charset val="134"/>
      <scheme val="minor"/>
    </font>
    <font>
      <sz val="12"/>
      <color theme="1"/>
      <name val="宋体"/>
      <family val="2"/>
      <charset val="134"/>
      <scheme val="minor"/>
    </font>
    <font>
      <sz val="12"/>
      <color theme="1"/>
      <name val="宋体"/>
      <family val="3"/>
      <charset val="134"/>
      <scheme val="minor"/>
    </font>
    <font>
      <b/>
      <sz val="11"/>
      <color theme="1"/>
      <name val="宋体"/>
      <family val="2"/>
      <charset val="134"/>
      <scheme val="minor"/>
    </font>
    <font>
      <b/>
      <sz val="12"/>
      <color theme="1"/>
      <name val="Times New Roman"/>
      <family val="1"/>
    </font>
    <font>
      <b/>
      <sz val="12"/>
      <color theme="1"/>
      <name val="宋体"/>
      <family val="2"/>
      <charset val="134"/>
    </font>
    <font>
      <sz val="9"/>
      <name val="Times New Roman"/>
      <family val="1"/>
    </font>
    <font>
      <sz val="9"/>
      <color theme="1"/>
      <name val="Times New Roman"/>
      <family val="1"/>
    </font>
    <font>
      <b/>
      <sz val="9"/>
      <name val="Times New Roman"/>
      <family val="1"/>
    </font>
    <font>
      <b/>
      <sz val="9"/>
      <name val="宋体"/>
      <family val="2"/>
      <charset val="134"/>
    </font>
    <font>
      <b/>
      <sz val="9"/>
      <name val="宋体"/>
      <family val="3"/>
      <charset val="134"/>
    </font>
    <font>
      <b/>
      <sz val="9"/>
      <color theme="1"/>
      <name val="Times New Roman"/>
      <family val="1"/>
    </font>
    <font>
      <sz val="12"/>
      <name val="楷体_GB2312"/>
      <family val="3"/>
      <charset val="134"/>
    </font>
    <font>
      <b/>
      <sz val="9"/>
      <name val="宋体"/>
      <family val="3"/>
      <charset val="134"/>
      <scheme val="major"/>
    </font>
    <font>
      <sz val="10"/>
      <color theme="1"/>
      <name val="Times New Roman"/>
      <family val="1"/>
    </font>
    <font>
      <sz val="10"/>
      <color theme="1"/>
      <name val="宋体"/>
      <family val="2"/>
      <charset val="134"/>
    </font>
    <font>
      <sz val="10"/>
      <name val="Times New Roman"/>
      <family val="1"/>
    </font>
    <font>
      <sz val="11"/>
      <color theme="1"/>
      <name val="宋体"/>
      <family val="2"/>
      <scheme val="minor"/>
    </font>
    <font>
      <sz val="12"/>
      <name val="宋体"/>
      <family val="3"/>
      <charset val="134"/>
    </font>
    <font>
      <sz val="10"/>
      <color theme="1"/>
      <name val="宋体"/>
      <family val="3"/>
      <charset val="134"/>
    </font>
    <font>
      <sz val="10"/>
      <name val="Helv"/>
      <family val="2"/>
    </font>
    <font>
      <b/>
      <sz val="12"/>
      <name val="Times New Roman"/>
      <family val="1"/>
    </font>
    <font>
      <b/>
      <sz val="12"/>
      <name val="宋体"/>
      <family val="3"/>
      <charset val="134"/>
    </font>
    <font>
      <b/>
      <sz val="10"/>
      <name val="宋体"/>
      <family val="3"/>
      <charset val="134"/>
      <scheme val="minor"/>
    </font>
    <font>
      <sz val="10"/>
      <name val="宋体"/>
      <family val="3"/>
      <charset val="134"/>
      <scheme val="minor"/>
    </font>
    <font>
      <sz val="10"/>
      <color theme="1"/>
      <name val="宋体"/>
      <family val="3"/>
      <charset val="134"/>
      <scheme val="minor"/>
    </font>
    <font>
      <sz val="16"/>
      <color theme="1"/>
      <name val="宋体"/>
      <family val="2"/>
      <charset val="134"/>
      <scheme val="minor"/>
    </font>
    <font>
      <sz val="9"/>
      <color theme="1"/>
      <name val="宋体"/>
      <family val="2"/>
      <charset val="134"/>
      <scheme val="minor"/>
    </font>
    <font>
      <sz val="14"/>
      <name val="宋体"/>
      <family val="3"/>
      <charset val="134"/>
    </font>
    <font>
      <sz val="11"/>
      <color indexed="60"/>
      <name val="宋体"/>
      <family val="3"/>
      <charset val="134"/>
    </font>
    <font>
      <sz val="12"/>
      <color indexed="8"/>
      <name val="宋体"/>
      <family val="3"/>
      <charset val="134"/>
    </font>
    <font>
      <b/>
      <sz val="16"/>
      <color theme="1"/>
      <name val="宋体"/>
      <family val="3"/>
      <charset val="134"/>
      <scheme val="minor"/>
    </font>
    <font>
      <b/>
      <sz val="11"/>
      <color theme="1"/>
      <name val="宋体"/>
      <family val="3"/>
      <charset val="134"/>
      <scheme val="minor"/>
    </font>
    <font>
      <sz val="9"/>
      <name val="微软雅黑"/>
      <family val="2"/>
      <charset val="134"/>
    </font>
    <font>
      <sz val="10"/>
      <name val="Arial"/>
      <family val="2"/>
    </font>
    <font>
      <sz val="16"/>
      <color theme="1"/>
      <name val="宋体"/>
      <family val="3"/>
      <charset val="134"/>
      <scheme val="minor"/>
    </font>
    <font>
      <sz val="11"/>
      <color indexed="8"/>
      <name val="宋体"/>
      <family val="3"/>
      <charset val="134"/>
      <scheme val="minor"/>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
      <b/>
      <sz val="16"/>
      <color theme="1"/>
      <name val="宋体"/>
      <family val="3"/>
      <charset val="134"/>
    </font>
    <font>
      <sz val="10.5"/>
      <color theme="1"/>
      <name val="宋体"/>
      <family val="3"/>
      <charset val="134"/>
    </font>
    <font>
      <sz val="10.5"/>
      <color indexed="8"/>
      <name val="宋体"/>
      <family val="3"/>
      <charset val="134"/>
    </font>
    <font>
      <b/>
      <sz val="10"/>
      <color theme="1"/>
      <name val="宋体"/>
      <family val="3"/>
      <charset val="134"/>
      <scheme val="minor"/>
    </font>
    <font>
      <sz val="14"/>
      <color theme="1"/>
      <name val="宋体"/>
      <family val="2"/>
      <charset val="134"/>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3"/>
      </patternFill>
    </fill>
    <fill>
      <patternFill patternType="solid">
        <fgColor theme="0" tint="-4.9989318521683403E-2"/>
        <bgColor indexed="64"/>
      </patternFill>
    </fill>
  </fills>
  <borders count="2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54">
    <xf numFmtId="0" fontId="0" fillId="0" borderId="0">
      <alignment vertical="center"/>
    </xf>
    <xf numFmtId="178" fontId="1" fillId="0" borderId="0">
      <alignment vertical="center"/>
    </xf>
    <xf numFmtId="43" fontId="1" fillId="0" borderId="0" applyFont="0" applyFill="0" applyBorder="0" applyAlignment="0" applyProtection="0">
      <alignment vertical="center"/>
    </xf>
    <xf numFmtId="178" fontId="1" fillId="0" borderId="0">
      <alignment vertical="center"/>
    </xf>
    <xf numFmtId="178" fontId="10" fillId="0" borderId="0">
      <alignment vertical="center"/>
    </xf>
    <xf numFmtId="178" fontId="1" fillId="0" borderId="0">
      <alignment vertical="center"/>
    </xf>
    <xf numFmtId="178" fontId="13" fillId="0" borderId="0"/>
    <xf numFmtId="178" fontId="1" fillId="0" borderId="0">
      <alignment vertical="center"/>
    </xf>
    <xf numFmtId="0" fontId="33" fillId="0" borderId="0">
      <alignment vertical="center"/>
    </xf>
    <xf numFmtId="0" fontId="38" fillId="0" borderId="0"/>
    <xf numFmtId="0" fontId="39" fillId="0" borderId="0"/>
    <xf numFmtId="0" fontId="41" fillId="0" borderId="0"/>
    <xf numFmtId="0" fontId="41" fillId="0" borderId="0"/>
    <xf numFmtId="0" fontId="39" fillId="0" borderId="0"/>
    <xf numFmtId="0" fontId="50" fillId="4" borderId="0" applyNumberFormat="0" applyBorder="0" applyAlignment="0" applyProtection="0">
      <alignment vertical="center"/>
    </xf>
    <xf numFmtId="178" fontId="5" fillId="0" borderId="0"/>
    <xf numFmtId="178" fontId="5" fillId="0" borderId="0"/>
    <xf numFmtId="0" fontId="57" fillId="0" borderId="0">
      <alignment vertical="center"/>
    </xf>
    <xf numFmtId="178" fontId="39" fillId="0" borderId="0"/>
    <xf numFmtId="178" fontId="5" fillId="0" borderId="0"/>
    <xf numFmtId="0" fontId="39" fillId="0" borderId="0"/>
    <xf numFmtId="178"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178" fontId="5" fillId="0" borderId="0"/>
    <xf numFmtId="178" fontId="10" fillId="0" borderId="0">
      <alignment vertical="center"/>
    </xf>
    <xf numFmtId="178" fontId="10" fillId="0" borderId="0">
      <alignment vertical="center"/>
    </xf>
    <xf numFmtId="178" fontId="10" fillId="0" borderId="0">
      <alignment vertical="center"/>
    </xf>
    <xf numFmtId="178" fontId="5" fillId="0" borderId="0"/>
    <xf numFmtId="0" fontId="10" fillId="0" borderId="0">
      <alignment vertical="center"/>
    </xf>
    <xf numFmtId="0" fontId="55" fillId="0" borderId="0"/>
    <xf numFmtId="0" fontId="57" fillId="0" borderId="0">
      <alignment vertical="center"/>
    </xf>
    <xf numFmtId="0" fontId="5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0" fillId="0" borderId="0">
      <alignment vertical="center"/>
    </xf>
    <xf numFmtId="0" fontId="10" fillId="0" borderId="0">
      <alignment vertical="center"/>
    </xf>
    <xf numFmtId="43" fontId="39" fillId="0" borderId="0" applyFont="0" applyFill="0" applyBorder="0" applyAlignment="0" applyProtection="0">
      <alignment vertical="center"/>
    </xf>
    <xf numFmtId="186" fontId="39" fillId="0" borderId="0" applyFont="0" applyFill="0" applyBorder="0" applyAlignment="0" applyProtection="0">
      <alignment vertical="center"/>
    </xf>
    <xf numFmtId="187" fontId="39" fillId="0" borderId="0" applyFont="0" applyFill="0" applyBorder="0" applyAlignment="0" applyProtection="0">
      <alignment vertical="center"/>
    </xf>
    <xf numFmtId="178" fontId="1" fillId="0" borderId="0">
      <alignment vertical="center"/>
    </xf>
  </cellStyleXfs>
  <cellXfs count="260">
    <xf numFmtId="0" fontId="0" fillId="0" borderId="0" xfId="0">
      <alignment vertical="center"/>
    </xf>
    <xf numFmtId="0" fontId="0" fillId="2" borderId="0" xfId="0" applyNumberFormat="1" applyFont="1" applyFill="1" applyBorder="1" applyAlignment="1"/>
    <xf numFmtId="0"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right" vertical="center"/>
    </xf>
    <xf numFmtId="0" fontId="5" fillId="2" borderId="0" xfId="0" applyNumberFormat="1" applyFont="1" applyFill="1" applyBorder="1" applyAlignment="1"/>
    <xf numFmtId="0" fontId="6" fillId="2" borderId="2" xfId="1" applyNumberFormat="1" applyFont="1" applyFill="1" applyBorder="1" applyAlignment="1">
      <alignment horizontal="left" vertical="center" wrapText="1"/>
    </xf>
    <xf numFmtId="0" fontId="0" fillId="2" borderId="0" xfId="0" applyNumberFormat="1" applyFont="1" applyFill="1" applyBorder="1" applyAlignment="1">
      <alignment horizontal="center" vertical="center"/>
    </xf>
    <xf numFmtId="177" fontId="0" fillId="2" borderId="0" xfId="0" applyNumberFormat="1" applyFont="1" applyFill="1" applyBorder="1" applyAlignment="1"/>
    <xf numFmtId="0" fontId="0" fillId="0" borderId="0" xfId="0" applyNumberFormat="1">
      <alignment vertical="center"/>
    </xf>
    <xf numFmtId="0" fontId="8" fillId="2" borderId="4" xfId="3" applyNumberFormat="1" applyFont="1" applyFill="1" applyBorder="1" applyAlignment="1">
      <alignment horizontal="center" vertical="center"/>
    </xf>
    <xf numFmtId="0" fontId="6" fillId="2" borderId="4" xfId="3" applyNumberFormat="1" applyFont="1" applyFill="1" applyBorder="1" applyAlignment="1">
      <alignment horizontal="center" vertical="center"/>
    </xf>
    <xf numFmtId="0" fontId="6" fillId="2" borderId="4" xfId="3" applyNumberFormat="1" applyFont="1" applyFill="1" applyBorder="1" applyAlignment="1">
      <alignment horizontal="right" vertical="center"/>
    </xf>
    <xf numFmtId="0" fontId="9" fillId="2" borderId="4" xfId="3" applyNumberFormat="1" applyFont="1" applyFill="1" applyBorder="1" applyAlignment="1">
      <alignment horizontal="center" vertical="center"/>
    </xf>
    <xf numFmtId="0" fontId="9" fillId="2" borderId="4" xfId="3" applyNumberFormat="1" applyFont="1" applyFill="1" applyBorder="1" applyAlignment="1">
      <alignment horizontal="right" vertical="center"/>
    </xf>
    <xf numFmtId="0" fontId="9" fillId="2" borderId="4" xfId="3" applyNumberFormat="1" applyFont="1" applyFill="1" applyBorder="1" applyAlignment="1" applyProtection="1">
      <alignment horizontal="center" vertical="center"/>
    </xf>
    <xf numFmtId="0" fontId="9" fillId="2" borderId="4" xfId="3" applyNumberFormat="1" applyFont="1" applyFill="1" applyBorder="1" applyAlignment="1" applyProtection="1">
      <alignment horizontal="right" vertical="center"/>
    </xf>
    <xf numFmtId="0" fontId="8" fillId="2" borderId="0" xfId="0" applyNumberFormat="1" applyFont="1" applyFill="1">
      <alignment vertical="center"/>
    </xf>
    <xf numFmtId="0" fontId="8" fillId="0" borderId="0" xfId="0" applyNumberFormat="1" applyFont="1">
      <alignment vertical="center"/>
    </xf>
    <xf numFmtId="0" fontId="9" fillId="2" borderId="4" xfId="3" applyNumberFormat="1" applyFont="1" applyFill="1" applyBorder="1" applyAlignment="1">
      <alignment horizontal="center" vertical="center" wrapText="1"/>
    </xf>
    <xf numFmtId="0" fontId="6" fillId="2" borderId="4" xfId="3"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0" borderId="0" xfId="0" applyNumberFormat="1" applyFont="1">
      <alignment vertical="center"/>
    </xf>
    <xf numFmtId="0" fontId="9" fillId="2" borderId="0" xfId="0" applyFont="1" applyFill="1" applyAlignment="1"/>
    <xf numFmtId="0" fontId="9" fillId="0" borderId="0" xfId="0" applyNumberFormat="1" applyFont="1" applyFill="1">
      <alignment vertical="center"/>
    </xf>
    <xf numFmtId="0" fontId="9" fillId="0" borderId="0" xfId="0" applyFont="1">
      <alignment vertical="center"/>
    </xf>
    <xf numFmtId="0" fontId="9" fillId="0" borderId="0" xfId="0" applyNumberFormat="1" applyFont="1" applyFill="1" applyAlignment="1">
      <alignment vertical="center"/>
    </xf>
    <xf numFmtId="0" fontId="12" fillId="0" borderId="0" xfId="0" applyNumberFormat="1" applyFont="1" applyAlignment="1">
      <alignment horizontal="center" vertical="center"/>
    </xf>
    <xf numFmtId="0" fontId="9"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5" xfId="5" applyNumberFormat="1" applyFont="1" applyFill="1" applyBorder="1" applyAlignment="1">
      <alignment horizontal="center" vertical="center"/>
    </xf>
    <xf numFmtId="0" fontId="14" fillId="0" borderId="5" xfId="6" applyNumberFormat="1" applyFont="1" applyFill="1" applyBorder="1" applyAlignment="1" applyProtection="1">
      <alignment horizontal="center" vertical="center" wrapText="1"/>
      <protection locked="0"/>
    </xf>
    <xf numFmtId="0" fontId="4" fillId="0" borderId="5" xfId="6" applyNumberFormat="1"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9" fillId="0" borderId="5" xfId="6" applyNumberFormat="1" applyFont="1" applyFill="1" applyBorder="1" applyAlignment="1">
      <alignment horizontal="center" vertical="center" wrapText="1"/>
    </xf>
    <xf numFmtId="0" fontId="4" fillId="2" borderId="5" xfId="2" applyNumberFormat="1" applyFont="1" applyFill="1" applyBorder="1" applyAlignment="1" applyProtection="1">
      <alignment horizontal="center" vertical="center" wrapText="1"/>
    </xf>
    <xf numFmtId="0" fontId="8" fillId="0" borderId="0" xfId="0" applyNumberFormat="1" applyFont="1" applyAlignment="1">
      <alignment horizontal="center" vertical="center"/>
    </xf>
    <xf numFmtId="0" fontId="15" fillId="0" borderId="5" xfId="0" applyFont="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14" fillId="3" borderId="5" xfId="0" applyFont="1" applyFill="1" applyBorder="1" applyAlignment="1">
      <alignment horizontal="center" vertical="center" wrapText="1"/>
    </xf>
    <xf numFmtId="0" fontId="6" fillId="2" borderId="4" xfId="3" applyNumberFormat="1" applyFont="1" applyFill="1" applyBorder="1" applyAlignment="1">
      <alignment horizontal="center" vertical="center" shrinkToFit="1"/>
    </xf>
    <xf numFmtId="0" fontId="6" fillId="2" borderId="4" xfId="3" applyNumberFormat="1" applyFont="1" applyFill="1" applyBorder="1" applyAlignment="1">
      <alignment horizontal="center" vertical="center" wrapText="1" shrinkToFit="1"/>
    </xf>
    <xf numFmtId="0" fontId="16" fillId="2" borderId="4" xfId="0" applyFont="1" applyFill="1" applyBorder="1" applyAlignment="1">
      <alignment horizontal="center" vertical="center"/>
    </xf>
    <xf numFmtId="0" fontId="17" fillId="2" borderId="4"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xf>
    <xf numFmtId="0" fontId="9" fillId="2"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applyNumberFormat="1" applyFont="1">
      <alignment vertical="center"/>
    </xf>
    <xf numFmtId="0" fontId="0" fillId="2" borderId="0" xfId="0" applyNumberFormat="1" applyFont="1" applyFill="1">
      <alignment vertical="center"/>
    </xf>
    <xf numFmtId="0" fontId="8" fillId="2" borderId="2" xfId="0" applyNumberFormat="1" applyFont="1" applyFill="1" applyBorder="1" applyAlignment="1">
      <alignment horizontal="center" vertical="center"/>
    </xf>
    <xf numFmtId="0" fontId="4" fillId="2" borderId="5" xfId="5" applyNumberFormat="1" applyFont="1" applyFill="1" applyBorder="1" applyAlignment="1">
      <alignment horizontal="center" vertical="center"/>
    </xf>
    <xf numFmtId="0" fontId="4" fillId="2" borderId="5" xfId="5" applyNumberFormat="1" applyFont="1" applyFill="1" applyBorder="1" applyAlignment="1">
      <alignment horizontal="center" vertical="center" shrinkToFit="1"/>
    </xf>
    <xf numFmtId="0" fontId="20" fillId="0" borderId="0" xfId="0" applyNumberFormat="1" applyFont="1">
      <alignment vertical="center"/>
    </xf>
    <xf numFmtId="0" fontId="9" fillId="0" borderId="5" xfId="7" applyNumberFormat="1" applyFont="1" applyFill="1" applyBorder="1" applyAlignment="1">
      <alignment horizontal="center" vertical="center" wrapText="1"/>
    </xf>
    <xf numFmtId="0" fontId="21" fillId="0" borderId="5" xfId="7" applyNumberFormat="1" applyFont="1" applyFill="1" applyBorder="1" applyAlignment="1" applyProtection="1">
      <alignment horizontal="left" vertical="center" wrapText="1"/>
    </xf>
    <xf numFmtId="0" fontId="9" fillId="0" borderId="5" xfId="7" applyNumberFormat="1" applyFont="1" applyFill="1" applyBorder="1" applyAlignment="1">
      <alignment horizontal="center" vertical="center"/>
    </xf>
    <xf numFmtId="0" fontId="9" fillId="0" borderId="5" xfId="2" applyNumberFormat="1" applyFont="1" applyFill="1" applyBorder="1" applyAlignment="1">
      <alignment horizontal="center" vertical="center"/>
    </xf>
    <xf numFmtId="0" fontId="9" fillId="2" borderId="5" xfId="2" applyNumberFormat="1" applyFont="1" applyFill="1" applyBorder="1" applyAlignment="1">
      <alignment horizontal="center" vertical="center"/>
    </xf>
    <xf numFmtId="0" fontId="9" fillId="2" borderId="5" xfId="7" applyNumberFormat="1" applyFont="1" applyFill="1" applyBorder="1" applyAlignment="1">
      <alignment horizontal="center" vertical="center" wrapText="1"/>
    </xf>
    <xf numFmtId="0" fontId="9" fillId="2" borderId="5" xfId="7" applyNumberFormat="1" applyFont="1" applyFill="1" applyBorder="1" applyAlignment="1">
      <alignment horizontal="center" vertical="center"/>
    </xf>
    <xf numFmtId="0" fontId="21" fillId="2" borderId="5" xfId="7" applyNumberFormat="1" applyFont="1" applyFill="1" applyBorder="1" applyAlignment="1" applyProtection="1">
      <alignment horizontal="left" vertical="center" wrapText="1"/>
    </xf>
    <xf numFmtId="179" fontId="0" fillId="0" borderId="0" xfId="0" applyNumberFormat="1">
      <alignment vertical="center"/>
    </xf>
    <xf numFmtId="0" fontId="27" fillId="2" borderId="0" xfId="0" applyNumberFormat="1" applyFont="1" applyFill="1">
      <alignment vertical="center"/>
    </xf>
    <xf numFmtId="0" fontId="28" fillId="2" borderId="0" xfId="0" applyNumberFormat="1" applyFont="1" applyFill="1">
      <alignment vertical="center"/>
    </xf>
    <xf numFmtId="0" fontId="0" fillId="2" borderId="0" xfId="0" applyNumberFormat="1" applyFill="1">
      <alignment vertical="center"/>
    </xf>
    <xf numFmtId="178" fontId="0" fillId="2" borderId="0" xfId="0" applyNumberFormat="1" applyFill="1">
      <alignment vertical="center"/>
    </xf>
    <xf numFmtId="0" fontId="29" fillId="2" borderId="0" xfId="0" applyNumberFormat="1" applyFont="1" applyFill="1" applyAlignment="1">
      <alignment horizontal="center" vertical="center"/>
    </xf>
    <xf numFmtId="0" fontId="32" fillId="2" borderId="0" xfId="0" applyNumberFormat="1" applyFont="1" applyFill="1" applyAlignment="1">
      <alignment horizontal="center" vertical="center"/>
    </xf>
    <xf numFmtId="0" fontId="24" fillId="2" borderId="0" xfId="0" applyNumberFormat="1" applyFont="1" applyFill="1" applyAlignment="1">
      <alignment horizontal="center" vertical="center"/>
    </xf>
    <xf numFmtId="178" fontId="24" fillId="2" borderId="0" xfId="0" applyNumberFormat="1" applyFont="1" applyFill="1" applyAlignment="1">
      <alignment horizontal="center" vertical="center"/>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left" vertical="center" wrapText="1"/>
    </xf>
    <xf numFmtId="180" fontId="6" fillId="2" borderId="5" xfId="0" applyNumberFormat="1" applyFont="1" applyFill="1" applyBorder="1" applyAlignment="1">
      <alignment horizontal="center" vertical="center" wrapText="1"/>
    </xf>
    <xf numFmtId="178" fontId="0" fillId="2" borderId="0" xfId="0" applyNumberFormat="1" applyFont="1" applyFill="1">
      <alignment vertical="center"/>
    </xf>
    <xf numFmtId="0" fontId="6" fillId="2" borderId="5" xfId="8" applyNumberFormat="1" applyFont="1" applyFill="1" applyBorder="1" applyAlignment="1">
      <alignment horizontal="left" vertical="center" wrapText="1"/>
    </xf>
    <xf numFmtId="0" fontId="34" fillId="2" borderId="5" xfId="8" applyNumberFormat="1" applyFont="1" applyFill="1" applyBorder="1" applyAlignment="1">
      <alignment horizontal="center" vertical="center" wrapText="1"/>
    </xf>
    <xf numFmtId="180" fontId="34" fillId="2" borderId="5" xfId="0" applyNumberFormat="1" applyFont="1" applyFill="1" applyBorder="1" applyAlignment="1">
      <alignment horizontal="center" vertical="center" wrapText="1"/>
    </xf>
    <xf numFmtId="0" fontId="35" fillId="0" borderId="5" xfId="0" applyFont="1" applyFill="1" applyBorder="1">
      <alignment vertical="center"/>
    </xf>
    <xf numFmtId="0" fontId="37" fillId="0" borderId="5" xfId="0" applyNumberFormat="1" applyFont="1" applyFill="1" applyBorder="1" applyAlignment="1">
      <alignment horizontal="left" vertical="center" wrapText="1" shrinkToFit="1"/>
    </xf>
    <xf numFmtId="0" fontId="37" fillId="0" borderId="9" xfId="0" applyNumberFormat="1" applyFont="1" applyFill="1" applyBorder="1" applyAlignment="1">
      <alignment vertical="center" shrinkToFit="1"/>
    </xf>
    <xf numFmtId="0" fontId="35" fillId="0" borderId="5" xfId="0" applyFont="1" applyFill="1" applyBorder="1" applyAlignment="1">
      <alignment horizontal="center" vertical="center" wrapText="1"/>
    </xf>
    <xf numFmtId="0" fontId="37" fillId="0" borderId="5" xfId="9" applyFont="1" applyFill="1" applyBorder="1" applyAlignment="1">
      <alignment vertical="center"/>
    </xf>
    <xf numFmtId="0" fontId="37" fillId="0" borderId="5" xfId="10" applyFont="1" applyFill="1" applyBorder="1" applyAlignment="1">
      <alignment horizontal="left" vertical="center" wrapText="1"/>
    </xf>
    <xf numFmtId="0" fontId="35" fillId="0" borderId="5" xfId="0" applyNumberFormat="1" applyFont="1" applyFill="1" applyBorder="1" applyAlignment="1">
      <alignment vertical="center" shrinkToFit="1"/>
    </xf>
    <xf numFmtId="0" fontId="5" fillId="0" borderId="7" xfId="10" applyFont="1" applyFill="1" applyBorder="1" applyAlignment="1">
      <alignment horizontal="left" vertical="center" wrapText="1"/>
    </xf>
    <xf numFmtId="0" fontId="40" fillId="0" borderId="5" xfId="0" applyFont="1" applyFill="1" applyBorder="1" applyAlignment="1">
      <alignment vertical="center" wrapText="1"/>
    </xf>
    <xf numFmtId="0" fontId="34" fillId="2" borderId="5" xfId="0" applyNumberFormat="1" applyFont="1" applyFill="1" applyBorder="1" applyAlignment="1">
      <alignment horizontal="center" vertical="center" wrapText="1"/>
    </xf>
    <xf numFmtId="0" fontId="34" fillId="2" borderId="5" xfId="0" applyNumberFormat="1" applyFont="1" applyFill="1" applyBorder="1" applyAlignment="1">
      <alignment horizontal="left" vertical="center" wrapText="1"/>
    </xf>
    <xf numFmtId="0" fontId="31" fillId="2" borderId="5" xfId="8" applyNumberFormat="1" applyFont="1" applyFill="1" applyBorder="1" applyAlignment="1">
      <alignment horizontal="center" vertical="center" wrapText="1"/>
    </xf>
    <xf numFmtId="0" fontId="34" fillId="2" borderId="5" xfId="8" applyNumberFormat="1" applyFont="1" applyFill="1" applyBorder="1" applyAlignment="1">
      <alignment horizontal="left" vertical="center" wrapText="1"/>
    </xf>
    <xf numFmtId="0" fontId="37" fillId="0" borderId="5" xfId="0" applyNumberFormat="1" applyFont="1" applyFill="1" applyBorder="1" applyAlignment="1">
      <alignment vertical="center" wrapText="1" shrinkToFit="1"/>
    </xf>
    <xf numFmtId="0" fontId="37" fillId="0" borderId="5" xfId="11" applyNumberFormat="1" applyFont="1" applyFill="1" applyBorder="1" applyAlignment="1">
      <alignment horizontal="left" vertical="center" wrapText="1"/>
    </xf>
    <xf numFmtId="0" fontId="5" fillId="0" borderId="5" xfId="11" applyNumberFormat="1" applyFont="1" applyFill="1" applyBorder="1" applyAlignment="1">
      <alignment horizontal="left" vertical="center" wrapText="1"/>
    </xf>
    <xf numFmtId="0" fontId="35" fillId="0" borderId="5" xfId="0" applyNumberFormat="1" applyFont="1" applyFill="1" applyBorder="1" applyAlignment="1">
      <alignment vertical="center" wrapText="1" shrinkToFit="1"/>
    </xf>
    <xf numFmtId="0" fontId="5" fillId="0" borderId="5" xfId="10" applyFont="1" applyFill="1" applyBorder="1" applyAlignment="1">
      <alignment horizontal="left" vertical="center" wrapText="1"/>
    </xf>
    <xf numFmtId="0" fontId="37" fillId="0" borderId="5" xfId="12" applyFont="1" applyFill="1" applyBorder="1" applyAlignment="1">
      <alignment vertical="center" wrapText="1"/>
    </xf>
    <xf numFmtId="0" fontId="31" fillId="2" borderId="5" xfId="0" applyNumberFormat="1" applyFont="1" applyFill="1" applyBorder="1" applyAlignment="1">
      <alignment horizontal="center" vertical="center" wrapText="1"/>
    </xf>
    <xf numFmtId="0" fontId="31" fillId="2" borderId="5" xfId="0" applyNumberFormat="1" applyFont="1" applyFill="1" applyBorder="1" applyAlignment="1">
      <alignment horizontal="center" vertical="center" wrapText="1" shrinkToFit="1"/>
    </xf>
    <xf numFmtId="180" fontId="31" fillId="2" borderId="5" xfId="0" applyNumberFormat="1" applyFont="1" applyFill="1" applyBorder="1" applyAlignment="1">
      <alignment horizontal="center" vertical="center" wrapText="1"/>
    </xf>
    <xf numFmtId="180" fontId="28" fillId="2" borderId="0" xfId="0" applyNumberFormat="1" applyFont="1" applyFill="1" applyAlignment="1">
      <alignment horizontal="center" vertical="center"/>
    </xf>
    <xf numFmtId="178" fontId="27" fillId="2" borderId="0" xfId="0" applyNumberFormat="1" applyFont="1" applyFill="1" applyAlignment="1">
      <alignment horizontal="left" vertical="center" wrapText="1"/>
    </xf>
    <xf numFmtId="178" fontId="27" fillId="2" borderId="0" xfId="0" applyNumberFormat="1" applyFont="1" applyFill="1" applyAlignment="1">
      <alignment horizontal="left" vertical="center"/>
    </xf>
    <xf numFmtId="181" fontId="27" fillId="2" borderId="0" xfId="0" applyNumberFormat="1" applyFont="1" applyFill="1" applyAlignment="1">
      <alignment horizontal="center" vertical="center"/>
    </xf>
    <xf numFmtId="180" fontId="27" fillId="2" borderId="0" xfId="0" applyNumberFormat="1" applyFont="1" applyFill="1" applyAlignment="1">
      <alignment horizontal="center" vertical="center"/>
    </xf>
    <xf numFmtId="0" fontId="0" fillId="0" borderId="0" xfId="0" applyNumberFormat="1" applyAlignment="1">
      <alignment vertical="center"/>
    </xf>
    <xf numFmtId="0" fontId="44" fillId="0" borderId="5" xfId="0" applyNumberFormat="1" applyFont="1" applyFill="1" applyBorder="1" applyAlignment="1">
      <alignment horizontal="center" vertical="center" wrapText="1"/>
    </xf>
    <xf numFmtId="0" fontId="44" fillId="0" borderId="5" xfId="0" applyNumberFormat="1" applyFont="1" applyFill="1" applyBorder="1" applyAlignment="1">
      <alignment horizontal="center" vertical="center" wrapText="1" shrinkToFit="1"/>
    </xf>
    <xf numFmtId="181" fontId="44" fillId="0" borderId="5" xfId="0" applyNumberFormat="1" applyFont="1" applyFill="1" applyBorder="1" applyAlignment="1">
      <alignment horizontal="center" vertical="center" wrapText="1" shrinkToFit="1"/>
    </xf>
    <xf numFmtId="182" fontId="45" fillId="0" borderId="5" xfId="0" applyNumberFormat="1" applyFont="1" applyFill="1" applyBorder="1" applyAlignment="1">
      <alignment horizontal="center" vertical="center" wrapText="1"/>
    </xf>
    <xf numFmtId="0" fontId="46" fillId="0" borderId="5" xfId="0" applyNumberFormat="1" applyFont="1" applyFill="1" applyBorder="1" applyAlignment="1">
      <alignment horizontal="center" vertical="center" wrapText="1"/>
    </xf>
    <xf numFmtId="179" fontId="45" fillId="0" borderId="5" xfId="0" applyNumberFormat="1" applyFont="1" applyFill="1" applyBorder="1" applyAlignment="1">
      <alignment horizontal="right" vertical="center" wrapText="1"/>
    </xf>
    <xf numFmtId="182" fontId="45" fillId="0" borderId="5" xfId="0" applyNumberFormat="1" applyFont="1" applyFill="1" applyBorder="1" applyAlignment="1">
      <alignment horizontal="left" vertical="center" wrapText="1"/>
    </xf>
    <xf numFmtId="0" fontId="45" fillId="0" borderId="5" xfId="0" applyNumberFormat="1" applyFont="1" applyFill="1" applyBorder="1" applyAlignment="1">
      <alignment horizontal="center" vertical="center" wrapText="1"/>
    </xf>
    <xf numFmtId="182" fontId="45" fillId="0" borderId="5" xfId="0" applyNumberFormat="1" applyFont="1" applyFill="1" applyBorder="1" applyAlignment="1">
      <alignment vertical="center" wrapText="1"/>
    </xf>
    <xf numFmtId="181" fontId="46" fillId="0" borderId="5" xfId="0" applyNumberFormat="1" applyFont="1" applyFill="1" applyBorder="1" applyAlignment="1">
      <alignment horizontal="right" vertical="center" wrapText="1"/>
    </xf>
    <xf numFmtId="0" fontId="46" fillId="0" borderId="5" xfId="0" applyNumberFormat="1" applyFont="1" applyBorder="1" applyAlignment="1">
      <alignment vertical="center" wrapText="1"/>
    </xf>
    <xf numFmtId="0" fontId="46" fillId="0" borderId="5" xfId="0" applyNumberFormat="1" applyFont="1" applyBorder="1" applyAlignment="1">
      <alignment horizontal="center" vertical="center" wrapText="1"/>
    </xf>
    <xf numFmtId="179" fontId="46" fillId="0" borderId="5" xfId="0" applyNumberFormat="1" applyFont="1" applyBorder="1" applyAlignment="1">
      <alignment vertical="center" wrapText="1"/>
    </xf>
    <xf numFmtId="0" fontId="0" fillId="0" borderId="0" xfId="0" applyNumberFormat="1" applyAlignment="1">
      <alignment vertical="center" wrapText="1"/>
    </xf>
    <xf numFmtId="0" fontId="8" fillId="0" borderId="5" xfId="0" applyFont="1" applyFill="1" applyBorder="1" applyAlignment="1">
      <alignment horizontal="center" vertical="center"/>
    </xf>
    <xf numFmtId="0" fontId="4" fillId="0" borderId="5" xfId="13" applyFont="1" applyFill="1" applyBorder="1" applyAlignment="1">
      <alignment horizontal="center" vertical="center"/>
    </xf>
    <xf numFmtId="0" fontId="4" fillId="0" borderId="5" xfId="13" applyFont="1" applyFill="1" applyBorder="1" applyAlignment="1">
      <alignment horizontal="center" vertical="center" wrapText="1"/>
    </xf>
    <xf numFmtId="0" fontId="0" fillId="0" borderId="0" xfId="0" applyAlignment="1">
      <alignment horizontal="center" vertical="center"/>
    </xf>
    <xf numFmtId="184" fontId="4" fillId="0" borderId="5" xfId="13" applyNumberFormat="1" applyFont="1" applyFill="1" applyBorder="1" applyAlignment="1">
      <alignment horizontal="center" vertical="center" wrapText="1"/>
    </xf>
    <xf numFmtId="183" fontId="14" fillId="0" borderId="5" xfId="13" applyNumberFormat="1" applyFont="1" applyFill="1" applyBorder="1" applyAlignment="1">
      <alignment horizontal="center" vertical="center"/>
    </xf>
    <xf numFmtId="183" fontId="4" fillId="0" borderId="5" xfId="13" applyNumberFormat="1" applyFont="1" applyFill="1" applyBorder="1" applyAlignment="1">
      <alignment horizontal="center" vertical="center"/>
    </xf>
    <xf numFmtId="0" fontId="4" fillId="2" borderId="5" xfId="13"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0" fontId="0" fillId="2" borderId="5" xfId="0" applyFill="1" applyBorder="1">
      <alignment vertical="center"/>
    </xf>
    <xf numFmtId="185" fontId="0" fillId="2" borderId="5" xfId="0" applyNumberFormat="1" applyFill="1" applyBorder="1">
      <alignment vertical="center"/>
    </xf>
    <xf numFmtId="0" fontId="0" fillId="2" borderId="0" xfId="0" applyFill="1">
      <alignment vertical="center"/>
    </xf>
    <xf numFmtId="0" fontId="0" fillId="0" borderId="5" xfId="0" applyFill="1" applyBorder="1" applyAlignment="1">
      <alignment horizontal="center" vertical="center"/>
    </xf>
    <xf numFmtId="0" fontId="33" fillId="0" borderId="5" xfId="0" applyNumberFormat="1" applyFont="1" applyBorder="1">
      <alignment vertical="center"/>
    </xf>
    <xf numFmtId="179" fontId="8" fillId="0" borderId="5" xfId="0" applyNumberFormat="1" applyFont="1" applyBorder="1">
      <alignment vertical="center"/>
    </xf>
    <xf numFmtId="179" fontId="4" fillId="0" borderId="5" xfId="13" applyNumberFormat="1" applyFont="1" applyFill="1" applyBorder="1" applyAlignment="1">
      <alignment horizontal="center" vertical="center" wrapText="1"/>
    </xf>
    <xf numFmtId="0" fontId="0" fillId="0" borderId="15" xfId="0" applyBorder="1" applyAlignment="1">
      <alignment horizontal="center" vertical="center"/>
    </xf>
    <xf numFmtId="0" fontId="0" fillId="0" borderId="0" xfId="0" applyNumberFormat="1" applyAlignment="1">
      <alignment horizontal="center" vertical="center"/>
    </xf>
    <xf numFmtId="0" fontId="8" fillId="5" borderId="16" xfId="0" applyNumberFormat="1" applyFont="1" applyFill="1" applyBorder="1" applyAlignment="1">
      <alignment horizontal="center" vertical="center"/>
    </xf>
    <xf numFmtId="57" fontId="8" fillId="5" borderId="16" xfId="0" applyNumberFormat="1" applyFont="1" applyFill="1" applyBorder="1" applyAlignment="1">
      <alignment horizontal="center" vertical="center"/>
    </xf>
    <xf numFmtId="0" fontId="8" fillId="5" borderId="16" xfId="0" applyNumberFormat="1" applyFont="1" applyFill="1" applyBorder="1" applyAlignment="1">
      <alignment horizontal="center" vertical="center" wrapText="1"/>
    </xf>
    <xf numFmtId="0" fontId="8" fillId="2" borderId="16" xfId="0" applyNumberFormat="1" applyFont="1" applyFill="1" applyBorder="1" applyAlignment="1">
      <alignment horizontal="right" vertical="center"/>
    </xf>
    <xf numFmtId="0" fontId="48" fillId="2" borderId="17" xfId="0" applyNumberFormat="1" applyFont="1" applyFill="1" applyBorder="1">
      <alignment vertical="center"/>
    </xf>
    <xf numFmtId="0" fontId="48" fillId="2" borderId="0" xfId="0" applyNumberFormat="1" applyFont="1" applyFill="1">
      <alignment vertical="center"/>
    </xf>
    <xf numFmtId="0" fontId="9" fillId="5" borderId="16" xfId="0" applyNumberFormat="1" applyFont="1" applyFill="1" applyBorder="1" applyAlignment="1">
      <alignment horizontal="center" vertical="center" wrapText="1"/>
    </xf>
    <xf numFmtId="0" fontId="9" fillId="2" borderId="16" xfId="0" applyNumberFormat="1" applyFont="1" applyFill="1" applyBorder="1" applyAlignment="1">
      <alignment horizontal="center" vertical="center" wrapText="1"/>
    </xf>
    <xf numFmtId="0" fontId="54" fillId="2" borderId="16" xfId="0" applyNumberFormat="1" applyFont="1" applyFill="1" applyBorder="1" applyAlignment="1">
      <alignment vertical="center" wrapText="1"/>
    </xf>
    <xf numFmtId="0" fontId="9" fillId="2" borderId="16" xfId="0" applyNumberFormat="1" applyFont="1" applyFill="1" applyBorder="1" applyAlignment="1">
      <alignment horizontal="right" vertical="center"/>
    </xf>
    <xf numFmtId="0" fontId="9" fillId="2" borderId="16" xfId="0" applyFont="1" applyFill="1" applyBorder="1" applyAlignment="1">
      <alignment horizontal="right" vertical="center"/>
    </xf>
    <xf numFmtId="0" fontId="9" fillId="2" borderId="16" xfId="0" applyFont="1" applyFill="1" applyBorder="1" applyAlignment="1">
      <alignment horizontal="center" vertical="center"/>
    </xf>
    <xf numFmtId="0" fontId="9" fillId="2" borderId="16" xfId="0" applyFont="1" applyFill="1" applyBorder="1" applyAlignment="1">
      <alignment vertical="center"/>
    </xf>
    <xf numFmtId="0" fontId="9" fillId="2" borderId="16" xfId="0" applyNumberFormat="1" applyFont="1" applyFill="1" applyBorder="1" applyAlignment="1">
      <alignment vertical="center"/>
    </xf>
    <xf numFmtId="0" fontId="8" fillId="2" borderId="16" xfId="0" applyNumberFormat="1" applyFont="1" applyFill="1" applyBorder="1" applyAlignment="1">
      <alignment vertical="center"/>
    </xf>
    <xf numFmtId="0" fontId="54" fillId="5" borderId="16" xfId="0" applyNumberFormat="1" applyFont="1" applyFill="1" applyBorder="1" applyAlignment="1">
      <alignment horizontal="center" vertical="center" wrapText="1"/>
    </xf>
    <xf numFmtId="0" fontId="9" fillId="5" borderId="16" xfId="0" applyNumberFormat="1" applyFont="1" applyFill="1" applyBorder="1" applyAlignment="1">
      <alignment horizontal="right" vertical="center" wrapText="1"/>
    </xf>
    <xf numFmtId="0" fontId="9" fillId="5" borderId="16" xfId="0" applyNumberFormat="1" applyFont="1" applyFill="1" applyBorder="1" applyAlignment="1">
      <alignment horizontal="right" vertical="center"/>
    </xf>
    <xf numFmtId="179" fontId="48" fillId="2" borderId="17" xfId="0" applyNumberFormat="1" applyFont="1" applyFill="1" applyBorder="1">
      <alignment vertical="center"/>
    </xf>
    <xf numFmtId="179" fontId="9" fillId="5" borderId="16" xfId="0" applyNumberFormat="1" applyFont="1" applyFill="1" applyBorder="1" applyAlignment="1">
      <alignment horizontal="right" vertical="center"/>
    </xf>
    <xf numFmtId="0" fontId="60" fillId="0" borderId="18" xfId="0" applyNumberFormat="1" applyFont="1" applyBorder="1" applyAlignment="1">
      <alignment horizontal="center" vertical="center"/>
    </xf>
    <xf numFmtId="0" fontId="60" fillId="0" borderId="18" xfId="0" applyNumberFormat="1" applyFont="1" applyFill="1" applyBorder="1" applyAlignment="1">
      <alignment horizontal="center" vertical="center"/>
    </xf>
    <xf numFmtId="179" fontId="61" fillId="0" borderId="18" xfId="0" applyNumberFormat="1" applyFont="1" applyBorder="1" applyAlignment="1">
      <alignment horizontal="right" vertical="center"/>
    </xf>
    <xf numFmtId="179" fontId="60" fillId="0" borderId="18" xfId="0" applyNumberFormat="1" applyFont="1" applyBorder="1" applyAlignment="1">
      <alignment horizontal="right" vertical="center"/>
    </xf>
    <xf numFmtId="0" fontId="0" fillId="0" borderId="0" xfId="0" applyAlignment="1">
      <alignment horizontal="center" vertical="center"/>
    </xf>
    <xf numFmtId="0" fontId="63" fillId="0" borderId="0" xfId="22" applyFont="1" applyBorder="1" applyAlignment="1">
      <alignment vertical="center"/>
    </xf>
    <xf numFmtId="0" fontId="63" fillId="0" borderId="0" xfId="22" applyFont="1" applyBorder="1" applyAlignment="1">
      <alignment horizontal="center" vertical="center"/>
    </xf>
    <xf numFmtId="0" fontId="63" fillId="5" borderId="19" xfId="22" applyFont="1" applyFill="1" applyBorder="1" applyAlignment="1">
      <alignment horizontal="center" vertical="center" wrapText="1"/>
    </xf>
    <xf numFmtId="0" fontId="63" fillId="5" borderId="19" xfId="13" applyFont="1" applyFill="1" applyBorder="1" applyAlignment="1">
      <alignment horizontal="center" vertical="center" wrapText="1"/>
    </xf>
    <xf numFmtId="0" fontId="40" fillId="5" borderId="19" xfId="22"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6" fillId="0" borderId="19" xfId="23" applyFont="1" applyBorder="1" applyAlignment="1">
      <alignment horizontal="center" vertical="center" shrinkToFit="1"/>
    </xf>
    <xf numFmtId="0" fontId="46" fillId="0" borderId="19" xfId="24" applyFont="1" applyBorder="1" applyAlignment="1">
      <alignment horizontal="center" vertical="center"/>
    </xf>
    <xf numFmtId="0" fontId="40" fillId="0" borderId="19" xfId="22" applyFont="1" applyBorder="1" applyAlignment="1">
      <alignment horizontal="center" vertical="center" wrapText="1"/>
    </xf>
    <xf numFmtId="0" fontId="46" fillId="2" borderId="19" xfId="0" applyFont="1" applyFill="1" applyBorder="1">
      <alignment vertical="center"/>
    </xf>
    <xf numFmtId="179" fontId="46" fillId="2" borderId="19" xfId="0" applyNumberFormat="1" applyFont="1" applyFill="1" applyBorder="1">
      <alignment vertical="center"/>
    </xf>
    <xf numFmtId="0" fontId="40" fillId="5" borderId="19" xfId="0" applyFont="1" applyFill="1" applyBorder="1" applyAlignment="1">
      <alignment horizontal="center" vertical="center" wrapText="1"/>
    </xf>
    <xf numFmtId="0" fontId="46" fillId="5" borderId="19" xfId="23" applyFont="1" applyFill="1" applyBorder="1" applyAlignment="1">
      <alignment horizontal="center" vertical="center" shrinkToFit="1"/>
    </xf>
    <xf numFmtId="0" fontId="65" fillId="5" borderId="19" xfId="24" applyFont="1" applyFill="1" applyBorder="1" applyAlignment="1">
      <alignment horizontal="center" vertical="center"/>
    </xf>
    <xf numFmtId="0" fontId="46" fillId="5" borderId="19" xfId="24" applyFont="1" applyFill="1" applyBorder="1" applyAlignment="1">
      <alignment horizontal="center" vertical="center"/>
    </xf>
    <xf numFmtId="0" fontId="46" fillId="5" borderId="19" xfId="0" applyFont="1" applyFill="1" applyBorder="1">
      <alignment vertical="center"/>
    </xf>
    <xf numFmtId="179" fontId="46" fillId="5" borderId="19" xfId="0" applyNumberFormat="1" applyFont="1" applyFill="1" applyBorder="1">
      <alignment vertical="center"/>
    </xf>
    <xf numFmtId="0" fontId="66" fillId="0" borderId="0" xfId="0" applyNumberFormat="1" applyFont="1" applyAlignment="1">
      <alignment horizontal="right" vertical="center"/>
    </xf>
    <xf numFmtId="0" fontId="53" fillId="0" borderId="24" xfId="0" applyFont="1" applyFill="1" applyBorder="1" applyAlignment="1">
      <alignment horizontal="center" vertical="center"/>
    </xf>
    <xf numFmtId="43" fontId="53" fillId="0" borderId="24" xfId="50" applyFont="1" applyFill="1" applyBorder="1" applyAlignment="1">
      <alignment horizontal="center" vertical="center"/>
    </xf>
    <xf numFmtId="0" fontId="0" fillId="0" borderId="24" xfId="0" applyFill="1" applyBorder="1" applyAlignment="1">
      <alignment horizontal="center" vertical="center"/>
    </xf>
    <xf numFmtId="0" fontId="57" fillId="0" borderId="24" xfId="0" applyFont="1" applyFill="1" applyBorder="1" applyAlignment="1">
      <alignment horizontal="center" vertical="center"/>
    </xf>
    <xf numFmtId="43" fontId="57" fillId="0" borderId="24" xfId="50" applyFont="1" applyFill="1" applyBorder="1" applyAlignment="1">
      <alignment horizontal="center" vertical="center"/>
    </xf>
    <xf numFmtId="43" fontId="0" fillId="0" borderId="24" xfId="0" applyNumberFormat="1" applyBorder="1">
      <alignment vertical="center"/>
    </xf>
    <xf numFmtId="43" fontId="0" fillId="0" borderId="24" xfId="50" applyFont="1" applyFill="1" applyBorder="1" applyAlignment="1">
      <alignment horizontal="center" vertical="center"/>
    </xf>
    <xf numFmtId="43" fontId="0" fillId="0" borderId="24" xfId="50" applyFont="1" applyFill="1" applyBorder="1">
      <alignment vertical="center"/>
    </xf>
    <xf numFmtId="0" fontId="24" fillId="0" borderId="24" xfId="0" applyFont="1" applyFill="1" applyBorder="1" applyAlignment="1">
      <alignment horizontal="center" vertical="center"/>
    </xf>
    <xf numFmtId="0" fontId="7" fillId="0" borderId="3" xfId="3" applyNumberFormat="1" applyFont="1" applyFill="1" applyBorder="1" applyAlignment="1" applyProtection="1">
      <alignment horizontal="center" vertical="center"/>
    </xf>
    <xf numFmtId="0" fontId="0" fillId="0" borderId="3" xfId="0" applyFont="1" applyBorder="1" applyAlignment="1">
      <alignment horizontal="center" vertical="center"/>
    </xf>
    <xf numFmtId="0" fontId="18" fillId="0" borderId="0" xfId="4"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0" fontId="0" fillId="0" borderId="1" xfId="0" applyBorder="1" applyAlignment="1">
      <alignment vertical="center"/>
    </xf>
    <xf numFmtId="0" fontId="18" fillId="0" borderId="0" xfId="5" applyNumberFormat="1" applyFont="1" applyFill="1" applyBorder="1" applyAlignment="1">
      <alignment horizontal="center" vertical="center"/>
    </xf>
    <xf numFmtId="0" fontId="19" fillId="0" borderId="3" xfId="7" applyNumberFormat="1" applyFont="1" applyBorder="1" applyAlignment="1">
      <alignment horizontal="center" vertical="center"/>
    </xf>
    <xf numFmtId="180" fontId="29" fillId="2" borderId="7" xfId="0" applyNumberFormat="1" applyFont="1" applyFill="1" applyBorder="1" applyAlignment="1">
      <alignment horizontal="center" vertical="center"/>
    </xf>
    <xf numFmtId="180" fontId="29" fillId="2" borderId="6" xfId="0" applyNumberFormat="1" applyFont="1" applyFill="1" applyBorder="1" applyAlignment="1">
      <alignment horizontal="center" vertical="center"/>
    </xf>
    <xf numFmtId="178" fontId="25" fillId="2" borderId="8"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xf>
    <xf numFmtId="178" fontId="29" fillId="2" borderId="6"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wrapText="1"/>
    </xf>
    <xf numFmtId="178" fontId="29" fillId="2" borderId="6" xfId="0" applyNumberFormat="1" applyFont="1" applyFill="1" applyBorder="1" applyAlignment="1">
      <alignment horizontal="center" vertical="center" wrapText="1"/>
    </xf>
    <xf numFmtId="181" fontId="29" fillId="2" borderId="7" xfId="0" applyNumberFormat="1" applyFont="1" applyFill="1" applyBorder="1" applyAlignment="1">
      <alignment horizontal="center" vertical="center"/>
    </xf>
    <xf numFmtId="181" fontId="29" fillId="2" borderId="6" xfId="0" applyNumberFormat="1" applyFont="1" applyFill="1" applyBorder="1" applyAlignment="1">
      <alignment horizontal="center" vertical="center"/>
    </xf>
    <xf numFmtId="182" fontId="42" fillId="0" borderId="8" xfId="0" applyNumberFormat="1" applyFont="1" applyFill="1" applyBorder="1" applyAlignment="1">
      <alignment horizontal="center" vertical="center" wrapText="1"/>
    </xf>
    <xf numFmtId="0" fontId="0" fillId="0" borderId="8" xfId="0" applyBorder="1" applyAlignment="1">
      <alignment vertical="center" wrapText="1"/>
    </xf>
    <xf numFmtId="0" fontId="45" fillId="0" borderId="5" xfId="0" applyNumberFormat="1" applyFont="1" applyFill="1" applyBorder="1" applyAlignment="1">
      <alignment horizontal="center" vertical="center" wrapText="1"/>
    </xf>
    <xf numFmtId="0" fontId="4" fillId="0" borderId="10" xfId="13" applyFont="1" applyFill="1" applyBorder="1" applyAlignment="1">
      <alignment horizontal="center" vertical="center"/>
    </xf>
    <xf numFmtId="0" fontId="4" fillId="0" borderId="11" xfId="13" applyFont="1" applyFill="1" applyBorder="1" applyAlignment="1">
      <alignment horizontal="center" vertical="center"/>
    </xf>
    <xf numFmtId="0" fontId="4" fillId="0" borderId="12" xfId="13" applyFont="1" applyFill="1" applyBorder="1" applyAlignment="1">
      <alignment horizontal="center" vertical="center"/>
    </xf>
    <xf numFmtId="0" fontId="4" fillId="0" borderId="5" xfId="13" applyFont="1" applyFill="1" applyBorder="1" applyAlignment="1">
      <alignment horizontal="center" vertical="center"/>
    </xf>
    <xf numFmtId="0" fontId="8" fillId="0" borderId="5" xfId="0" applyFont="1" applyFill="1" applyBorder="1" applyAlignment="1">
      <alignment horizontal="center" vertical="center"/>
    </xf>
    <xf numFmtId="183" fontId="4" fillId="0" borderId="5" xfId="13"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xf>
    <xf numFmtId="0" fontId="47" fillId="0" borderId="3" xfId="0" applyFont="1" applyBorder="1" applyAlignment="1">
      <alignment horizontal="center" vertical="center"/>
    </xf>
    <xf numFmtId="0" fontId="0" fillId="0" borderId="3" xfId="0" applyBorder="1" applyAlignment="1">
      <alignment vertical="center"/>
    </xf>
    <xf numFmtId="183" fontId="4" fillId="0" borderId="7" xfId="13" applyNumberFormat="1" applyFont="1" applyFill="1" applyBorder="1" applyAlignment="1">
      <alignment horizontal="center" vertical="center"/>
    </xf>
    <xf numFmtId="183" fontId="4" fillId="0" borderId="6" xfId="13" applyNumberFormat="1" applyFont="1" applyFill="1" applyBorder="1" applyAlignment="1">
      <alignment horizontal="center" vertical="center"/>
    </xf>
    <xf numFmtId="0" fontId="48" fillId="0" borderId="5" xfId="0" applyFont="1" applyFill="1" applyBorder="1" applyAlignment="1">
      <alignment horizontal="center" vertical="center"/>
    </xf>
    <xf numFmtId="185" fontId="0" fillId="2" borderId="5" xfId="0" applyNumberFormat="1" applyFill="1" applyBorder="1" applyAlignment="1">
      <alignment vertical="center"/>
    </xf>
    <xf numFmtId="0" fontId="0" fillId="2" borderId="5" xfId="0" applyFill="1" applyBorder="1" applyAlignment="1">
      <alignment vertical="center"/>
    </xf>
    <xf numFmtId="0" fontId="49" fillId="0" borderId="8" xfId="0" applyFont="1" applyBorder="1" applyAlignment="1">
      <alignment horizontal="center" vertical="center"/>
    </xf>
    <xf numFmtId="0" fontId="0" fillId="0" borderId="8" xfId="0" applyBorder="1" applyAlignment="1">
      <alignment vertical="center"/>
    </xf>
    <xf numFmtId="0" fontId="51" fillId="2" borderId="7" xfId="14" applyFont="1" applyFill="1" applyBorder="1" applyAlignment="1">
      <alignment horizontal="center" vertical="center"/>
    </xf>
    <xf numFmtId="0" fontId="51" fillId="2" borderId="13" xfId="14" applyFont="1" applyFill="1" applyBorder="1" applyAlignment="1">
      <alignment horizontal="center" vertical="center"/>
    </xf>
    <xf numFmtId="0" fontId="51" fillId="2" borderId="7" xfId="14" applyFont="1" applyFill="1" applyBorder="1" applyAlignment="1">
      <alignment horizontal="left" vertical="center"/>
    </xf>
    <xf numFmtId="0" fontId="51" fillId="2" borderId="13" xfId="14"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center" vertical="center"/>
    </xf>
    <xf numFmtId="0" fontId="22" fillId="0" borderId="8" xfId="0" applyFont="1" applyBorder="1" applyAlignment="1">
      <alignment horizontal="left" vertical="center" wrapText="1"/>
    </xf>
    <xf numFmtId="0" fontId="23" fillId="0" borderId="8" xfId="0" applyFont="1" applyBorder="1" applyAlignment="1">
      <alignment horizontal="left" vertical="center" wrapText="1"/>
    </xf>
    <xf numFmtId="0" fontId="52" fillId="0" borderId="0" xfId="0" applyFont="1" applyBorder="1" applyAlignment="1">
      <alignment horizontal="center" vertical="center"/>
    </xf>
    <xf numFmtId="0" fontId="0" fillId="0" borderId="0" xfId="0" applyAlignment="1">
      <alignment horizontal="center" vertical="center"/>
    </xf>
    <xf numFmtId="0" fontId="58" fillId="0" borderId="0" xfId="0" applyNumberFormat="1" applyFont="1" applyBorder="1" applyAlignment="1">
      <alignment horizontal="center" vertical="center"/>
    </xf>
    <xf numFmtId="178" fontId="0" fillId="0" borderId="0" xfId="0" applyNumberFormat="1" applyAlignment="1">
      <alignment vertical="center"/>
    </xf>
    <xf numFmtId="0" fontId="59" fillId="0" borderId="8" xfId="0" applyNumberFormat="1" applyFont="1" applyBorder="1" applyAlignment="1">
      <alignment vertical="center"/>
    </xf>
    <xf numFmtId="178" fontId="0" fillId="0" borderId="8" xfId="0" applyNumberFormat="1" applyBorder="1" applyAlignment="1">
      <alignment vertical="center"/>
    </xf>
    <xf numFmtId="0" fontId="56" fillId="2" borderId="8" xfId="0" applyNumberFormat="1" applyFont="1" applyFill="1" applyBorder="1" applyAlignment="1">
      <alignment horizontal="center" vertical="center"/>
    </xf>
    <xf numFmtId="0" fontId="48" fillId="5" borderId="16" xfId="0" applyNumberFormat="1" applyFont="1" applyFill="1" applyBorder="1" applyAlignment="1">
      <alignment horizontal="center" vertical="center" wrapText="1"/>
    </xf>
    <xf numFmtId="0" fontId="48" fillId="5" borderId="16" xfId="0" applyNumberFormat="1" applyFont="1" applyFill="1" applyBorder="1" applyAlignment="1">
      <alignment horizontal="center" vertical="center"/>
    </xf>
    <xf numFmtId="0" fontId="4" fillId="5" borderId="16" xfId="19" applyNumberFormat="1" applyFont="1" applyFill="1" applyBorder="1" applyAlignment="1">
      <alignment horizontal="center" vertical="center"/>
    </xf>
    <xf numFmtId="0" fontId="8" fillId="5" borderId="16" xfId="0" applyNumberFormat="1" applyFont="1" applyFill="1" applyBorder="1" applyAlignment="1">
      <alignment horizontal="center" vertical="center"/>
    </xf>
    <xf numFmtId="0" fontId="46" fillId="5" borderId="23" xfId="0" applyFont="1" applyFill="1" applyBorder="1" applyAlignment="1">
      <alignment horizontal="center" vertical="center"/>
    </xf>
    <xf numFmtId="0" fontId="46" fillId="5" borderId="20" xfId="0" applyFont="1" applyFill="1" applyBorder="1" applyAlignment="1">
      <alignment horizontal="center" vertical="center"/>
    </xf>
    <xf numFmtId="0" fontId="46" fillId="5" borderId="21" xfId="0" applyFont="1" applyFill="1" applyBorder="1" applyAlignment="1">
      <alignment horizontal="center" vertical="center"/>
    </xf>
    <xf numFmtId="0" fontId="62" fillId="0" borderId="0" xfId="0" applyFont="1" applyAlignment="1">
      <alignment horizontal="center" vertical="center"/>
    </xf>
    <xf numFmtId="0" fontId="0" fillId="0" borderId="0" xfId="0" applyAlignment="1">
      <alignment vertical="center"/>
    </xf>
    <xf numFmtId="0" fontId="63" fillId="5" borderId="22" xfId="22" applyFont="1" applyFill="1" applyBorder="1" applyAlignment="1">
      <alignment horizontal="center" vertical="center" wrapText="1"/>
    </xf>
    <xf numFmtId="0" fontId="63" fillId="5" borderId="6" xfId="22" applyFont="1" applyFill="1" applyBorder="1" applyAlignment="1">
      <alignment horizontal="center" vertical="center" wrapText="1"/>
    </xf>
    <xf numFmtId="0" fontId="63" fillId="5" borderId="19" xfId="22" applyFont="1" applyFill="1" applyBorder="1" applyAlignment="1">
      <alignment horizontal="center" vertical="center" wrapText="1"/>
    </xf>
    <xf numFmtId="0" fontId="47" fillId="0" borderId="8" xfId="0" applyFont="1" applyBorder="1" applyAlignment="1">
      <alignment horizontal="center" vertical="center"/>
    </xf>
    <xf numFmtId="0" fontId="56" fillId="0" borderId="8" xfId="0" applyFont="1" applyBorder="1" applyAlignment="1">
      <alignment horizontal="center" vertical="center"/>
    </xf>
  </cellXfs>
  <cellStyles count="54">
    <cellStyle name="常规" xfId="0" builtinId="0"/>
    <cellStyle name="常规 10" xfId="26"/>
    <cellStyle name="常规 107" xfId="21"/>
    <cellStyle name="常规 11" xfId="30"/>
    <cellStyle name="常规 11 9" xfId="27"/>
    <cellStyle name="常规 12" xfId="31"/>
    <cellStyle name="常规 2" xfId="9"/>
    <cellStyle name="常规 2 2" xfId="33"/>
    <cellStyle name="常规 2 2 2" xfId="34"/>
    <cellStyle name="常规 2 24" xfId="28"/>
    <cellStyle name="常规 2 3" xfId="24"/>
    <cellStyle name="常规 2 4" xfId="35"/>
    <cellStyle name="常规 292" xfId="5"/>
    <cellStyle name="常规 292 2" xfId="25"/>
    <cellStyle name="常规 293" xfId="3"/>
    <cellStyle name="常规 294" xfId="4"/>
    <cellStyle name="常规 295" xfId="1"/>
    <cellStyle name="常规 296" xfId="7"/>
    <cellStyle name="常规 297" xfId="53"/>
    <cellStyle name="常规 3" xfId="23"/>
    <cellStyle name="常规 3 2" xfId="36"/>
    <cellStyle name="常规 3 2 2" xfId="37"/>
    <cellStyle name="常规 3 3" xfId="38"/>
    <cellStyle name="常规 3 4" xfId="39"/>
    <cellStyle name="常规 3 4 9" xfId="29"/>
    <cellStyle name="常规 4" xfId="16"/>
    <cellStyle name="常规 4 2" xfId="32"/>
    <cellStyle name="常规 5" xfId="15"/>
    <cellStyle name="常规 5 2" xfId="41"/>
    <cellStyle name="常规 5 3" xfId="42"/>
    <cellStyle name="常规 5 4" xfId="40"/>
    <cellStyle name="常规 6" xfId="17"/>
    <cellStyle name="常规 6 2" xfId="44"/>
    <cellStyle name="常规 6 2 2" xfId="45"/>
    <cellStyle name="常规 6 2 3" xfId="46"/>
    <cellStyle name="常规 6 3" xfId="47"/>
    <cellStyle name="常规 6 4" xfId="43"/>
    <cellStyle name="常规 7" xfId="22"/>
    <cellStyle name="常规 8" xfId="13"/>
    <cellStyle name="常规 8 2" xfId="19"/>
    <cellStyle name="常规 8 2 2" xfId="20"/>
    <cellStyle name="常规 8 2 7" xfId="18"/>
    <cellStyle name="常规 8 3" xfId="48"/>
    <cellStyle name="常规 9" xfId="49"/>
    <cellStyle name="常规_Sheet1_1" xfId="8"/>
    <cellStyle name="常规_合1（初中预算）" xfId="12"/>
    <cellStyle name="常规_合1(高中预算)" xfId="11"/>
    <cellStyle name="常规_闵行区教育局中、小学装备标准(2014年新版）" xfId="10"/>
    <cellStyle name="常规_项目申报表" xfId="6"/>
    <cellStyle name="千位分隔" xfId="2" builtinId="3"/>
    <cellStyle name="千位分隔 2" xfId="50"/>
    <cellStyle name="千位分隔[0] 2" xfId="51"/>
    <cellStyle name="千位分隔[0] 3" xfId="52"/>
    <cellStyle name="适中 2" xfId="1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69"/>
  <sheetViews>
    <sheetView topLeftCell="A52" workbookViewId="0">
      <selection activeCell="B26" sqref="B26"/>
    </sheetView>
  </sheetViews>
  <sheetFormatPr defaultRowHeight="13.5" outlineLevelRow="2"/>
  <cols>
    <col min="1" max="1" width="10.25" style="52" customWidth="1"/>
    <col min="2" max="2" width="24.875" style="52" customWidth="1"/>
    <col min="3" max="3" width="9.5" style="52" customWidth="1"/>
    <col min="4" max="4" width="15.125" style="53" customWidth="1"/>
    <col min="5" max="5" width="23.375" style="53" customWidth="1"/>
    <col min="6" max="6" width="28.5" style="53" customWidth="1"/>
    <col min="7" max="8" width="8.125" style="53" customWidth="1"/>
    <col min="9" max="9" width="10.125" style="53" customWidth="1"/>
    <col min="10" max="16384" width="9" style="53"/>
  </cols>
  <sheetData>
    <row r="1" spans="1:9" s="52" customFormat="1" ht="30" customHeight="1">
      <c r="A1" s="196" t="s">
        <v>158</v>
      </c>
      <c r="B1" s="197"/>
      <c r="C1" s="197"/>
      <c r="D1" s="197"/>
      <c r="E1" s="197"/>
      <c r="F1" s="197"/>
      <c r="G1" s="197"/>
      <c r="H1" s="197"/>
      <c r="I1" s="197"/>
    </row>
    <row r="2" spans="1:9" ht="24.95" customHeight="1">
      <c r="A2" s="43" t="s">
        <v>279</v>
      </c>
      <c r="B2" s="43" t="s">
        <v>1</v>
      </c>
      <c r="C2" s="43" t="s">
        <v>311</v>
      </c>
      <c r="D2" s="44" t="s">
        <v>2</v>
      </c>
      <c r="E2" s="44" t="s">
        <v>3</v>
      </c>
      <c r="F2" s="44" t="s">
        <v>4</v>
      </c>
      <c r="G2" s="43" t="s">
        <v>160</v>
      </c>
      <c r="H2" s="43" t="s">
        <v>161</v>
      </c>
      <c r="I2" s="43" t="s">
        <v>162</v>
      </c>
    </row>
    <row r="3" spans="1:9" s="54" customFormat="1" ht="24.95" customHeight="1" outlineLevel="2">
      <c r="A3" s="12" t="s">
        <v>280</v>
      </c>
      <c r="B3" s="45" t="s">
        <v>164</v>
      </c>
      <c r="C3" s="12" t="s">
        <v>312</v>
      </c>
      <c r="D3" s="46" t="s">
        <v>313</v>
      </c>
      <c r="E3" s="46" t="s">
        <v>314</v>
      </c>
      <c r="F3" s="46" t="s">
        <v>315</v>
      </c>
      <c r="G3" s="13">
        <v>1</v>
      </c>
      <c r="H3" s="14">
        <v>100000</v>
      </c>
      <c r="I3" s="14">
        <f t="shared" ref="I3:I10" si="0">G3*H3</f>
        <v>100000</v>
      </c>
    </row>
    <row r="4" spans="1:9" s="54" customFormat="1" ht="24.95" customHeight="1" outlineLevel="2">
      <c r="A4" s="12" t="s">
        <v>280</v>
      </c>
      <c r="B4" s="45" t="s">
        <v>165</v>
      </c>
      <c r="C4" s="12" t="s">
        <v>312</v>
      </c>
      <c r="D4" s="46" t="s">
        <v>313</v>
      </c>
      <c r="E4" s="46" t="s">
        <v>314</v>
      </c>
      <c r="F4" s="46" t="s">
        <v>315</v>
      </c>
      <c r="G4" s="13">
        <v>1</v>
      </c>
      <c r="H4" s="14">
        <v>100000</v>
      </c>
      <c r="I4" s="14">
        <f t="shared" si="0"/>
        <v>100000</v>
      </c>
    </row>
    <row r="5" spans="1:9" s="54" customFormat="1" ht="24.95" customHeight="1" outlineLevel="2">
      <c r="A5" s="15" t="s">
        <v>280</v>
      </c>
      <c r="B5" s="45" t="s">
        <v>166</v>
      </c>
      <c r="C5" s="15" t="s">
        <v>316</v>
      </c>
      <c r="D5" s="46" t="s">
        <v>313</v>
      </c>
      <c r="E5" s="46" t="s">
        <v>317</v>
      </c>
      <c r="F5" s="46" t="s">
        <v>318</v>
      </c>
      <c r="G5" s="15">
        <v>1</v>
      </c>
      <c r="H5" s="16">
        <v>150000</v>
      </c>
      <c r="I5" s="16">
        <f t="shared" si="0"/>
        <v>150000</v>
      </c>
    </row>
    <row r="6" spans="1:9" s="54" customFormat="1" ht="24.95" customHeight="1" outlineLevel="2">
      <c r="A6" s="12" t="s">
        <v>280</v>
      </c>
      <c r="B6" s="45" t="s">
        <v>167</v>
      </c>
      <c r="C6" s="15" t="s">
        <v>316</v>
      </c>
      <c r="D6" s="46" t="s">
        <v>313</v>
      </c>
      <c r="E6" s="46" t="s">
        <v>317</v>
      </c>
      <c r="F6" s="46" t="s">
        <v>318</v>
      </c>
      <c r="G6" s="15">
        <v>1</v>
      </c>
      <c r="H6" s="16">
        <v>150000</v>
      </c>
      <c r="I6" s="16">
        <f t="shared" si="0"/>
        <v>150000</v>
      </c>
    </row>
    <row r="7" spans="1:9" s="54" customFormat="1" ht="24.95" customHeight="1" outlineLevel="2">
      <c r="A7" s="17" t="s">
        <v>280</v>
      </c>
      <c r="B7" s="45" t="s">
        <v>168</v>
      </c>
      <c r="C7" s="12" t="s">
        <v>312</v>
      </c>
      <c r="D7" s="46" t="s">
        <v>319</v>
      </c>
      <c r="E7" s="46" t="s">
        <v>320</v>
      </c>
      <c r="F7" s="46" t="s">
        <v>321</v>
      </c>
      <c r="G7" s="17">
        <v>1</v>
      </c>
      <c r="H7" s="18">
        <v>100000</v>
      </c>
      <c r="I7" s="18">
        <f t="shared" si="0"/>
        <v>100000</v>
      </c>
    </row>
    <row r="8" spans="1:9" s="54" customFormat="1" ht="24.95" customHeight="1" outlineLevel="2">
      <c r="A8" s="15" t="s">
        <v>280</v>
      </c>
      <c r="B8" s="45" t="s">
        <v>169</v>
      </c>
      <c r="C8" s="12" t="s">
        <v>312</v>
      </c>
      <c r="D8" s="46" t="s">
        <v>319</v>
      </c>
      <c r="E8" s="46" t="s">
        <v>320</v>
      </c>
      <c r="F8" s="46" t="s">
        <v>321</v>
      </c>
      <c r="G8" s="15">
        <v>1</v>
      </c>
      <c r="H8" s="16">
        <v>100000</v>
      </c>
      <c r="I8" s="16">
        <f t="shared" si="0"/>
        <v>100000</v>
      </c>
    </row>
    <row r="9" spans="1:9" s="54" customFormat="1" ht="24.95" customHeight="1" outlineLevel="2">
      <c r="A9" s="15" t="s">
        <v>280</v>
      </c>
      <c r="B9" s="45" t="s">
        <v>170</v>
      </c>
      <c r="C9" s="15" t="s">
        <v>316</v>
      </c>
      <c r="D9" s="46" t="s">
        <v>322</v>
      </c>
      <c r="E9" s="46" t="s">
        <v>323</v>
      </c>
      <c r="F9" s="46" t="s">
        <v>324</v>
      </c>
      <c r="G9" s="15">
        <v>1</v>
      </c>
      <c r="H9" s="16">
        <v>60000</v>
      </c>
      <c r="I9" s="16">
        <f t="shared" si="0"/>
        <v>60000</v>
      </c>
    </row>
    <row r="10" spans="1:9" s="54" customFormat="1" ht="24.95" customHeight="1" outlineLevel="2">
      <c r="A10" s="12" t="s">
        <v>280</v>
      </c>
      <c r="B10" s="45" t="s">
        <v>164</v>
      </c>
      <c r="C10" s="12" t="s">
        <v>312</v>
      </c>
      <c r="D10" s="46" t="s">
        <v>322</v>
      </c>
      <c r="E10" s="46" t="s">
        <v>323</v>
      </c>
      <c r="F10" s="46" t="s">
        <v>324</v>
      </c>
      <c r="G10" s="15">
        <v>1</v>
      </c>
      <c r="H10" s="16">
        <v>60000</v>
      </c>
      <c r="I10" s="16">
        <f t="shared" si="0"/>
        <v>60000</v>
      </c>
    </row>
    <row r="11" spans="1:9" s="54" customFormat="1" ht="24.95" customHeight="1" outlineLevel="1">
      <c r="A11" s="12" t="s">
        <v>156</v>
      </c>
      <c r="B11" s="45"/>
      <c r="C11" s="12"/>
      <c r="D11" s="46"/>
      <c r="E11" s="46"/>
      <c r="F11" s="46"/>
      <c r="G11" s="15"/>
      <c r="H11" s="16"/>
      <c r="I11" s="16">
        <f>SUBTOTAL(9,I3:I10)</f>
        <v>820000</v>
      </c>
    </row>
    <row r="12" spans="1:9" s="54" customFormat="1" ht="24.95" customHeight="1" outlineLevel="2">
      <c r="A12" s="12" t="s">
        <v>281</v>
      </c>
      <c r="B12" s="45" t="s">
        <v>172</v>
      </c>
      <c r="C12" s="15" t="s">
        <v>316</v>
      </c>
      <c r="D12" s="46" t="s">
        <v>313</v>
      </c>
      <c r="E12" s="46" t="s">
        <v>317</v>
      </c>
      <c r="F12" s="46" t="s">
        <v>318</v>
      </c>
      <c r="G12" s="15">
        <v>1</v>
      </c>
      <c r="H12" s="16">
        <v>150000</v>
      </c>
      <c r="I12" s="16">
        <f>G12*H12</f>
        <v>150000</v>
      </c>
    </row>
    <row r="13" spans="1:9" s="54" customFormat="1" ht="24.95" customHeight="1" outlineLevel="2">
      <c r="A13" s="15" t="s">
        <v>281</v>
      </c>
      <c r="B13" s="45" t="s">
        <v>173</v>
      </c>
      <c r="C13" s="15" t="s">
        <v>316</v>
      </c>
      <c r="D13" s="46" t="s">
        <v>322</v>
      </c>
      <c r="E13" s="46" t="s">
        <v>323</v>
      </c>
      <c r="F13" s="46" t="s">
        <v>324</v>
      </c>
      <c r="G13" s="15">
        <v>1</v>
      </c>
      <c r="H13" s="16">
        <v>60000</v>
      </c>
      <c r="I13" s="16">
        <f>G13*H13</f>
        <v>60000</v>
      </c>
    </row>
    <row r="14" spans="1:9" s="54" customFormat="1" ht="24.95" customHeight="1" outlineLevel="1">
      <c r="A14" s="15" t="s">
        <v>133</v>
      </c>
      <c r="B14" s="45"/>
      <c r="C14" s="15"/>
      <c r="D14" s="46"/>
      <c r="E14" s="46"/>
      <c r="F14" s="46"/>
      <c r="G14" s="15"/>
      <c r="H14" s="16"/>
      <c r="I14" s="16">
        <f>SUBTOTAL(9,I12:I13)</f>
        <v>210000</v>
      </c>
    </row>
    <row r="15" spans="1:9" s="54" customFormat="1" ht="24.95" customHeight="1" outlineLevel="2">
      <c r="A15" s="13" t="s">
        <v>282</v>
      </c>
      <c r="B15" s="45" t="s">
        <v>325</v>
      </c>
      <c r="C15" s="13" t="s">
        <v>316</v>
      </c>
      <c r="D15" s="46" t="s">
        <v>313</v>
      </c>
      <c r="E15" s="46" t="s">
        <v>314</v>
      </c>
      <c r="F15" s="46" t="s">
        <v>315</v>
      </c>
      <c r="G15" s="13">
        <v>1</v>
      </c>
      <c r="H15" s="14">
        <v>100000</v>
      </c>
      <c r="I15" s="14">
        <f>G15*H15</f>
        <v>100000</v>
      </c>
    </row>
    <row r="16" spans="1:9" s="54" customFormat="1" ht="24.95" customHeight="1" outlineLevel="2">
      <c r="A16" s="13" t="s">
        <v>282</v>
      </c>
      <c r="B16" s="45" t="s">
        <v>175</v>
      </c>
      <c r="C16" s="13" t="s">
        <v>316</v>
      </c>
      <c r="D16" s="46" t="s">
        <v>313</v>
      </c>
      <c r="E16" s="46" t="s">
        <v>314</v>
      </c>
      <c r="F16" s="46" t="s">
        <v>315</v>
      </c>
      <c r="G16" s="13">
        <v>1</v>
      </c>
      <c r="H16" s="14">
        <v>100000</v>
      </c>
      <c r="I16" s="14">
        <f>G16*H16</f>
        <v>100000</v>
      </c>
    </row>
    <row r="17" spans="1:10" s="54" customFormat="1" ht="24.95" customHeight="1" outlineLevel="2">
      <c r="A17" s="13" t="s">
        <v>282</v>
      </c>
      <c r="B17" s="45" t="s">
        <v>176</v>
      </c>
      <c r="C17" s="13" t="s">
        <v>316</v>
      </c>
      <c r="D17" s="46" t="s">
        <v>313</v>
      </c>
      <c r="E17" s="46" t="s">
        <v>314</v>
      </c>
      <c r="F17" s="46" t="s">
        <v>326</v>
      </c>
      <c r="G17" s="13">
        <v>1</v>
      </c>
      <c r="H17" s="14">
        <v>50000</v>
      </c>
      <c r="I17" s="14">
        <f>G17*H17</f>
        <v>50000</v>
      </c>
    </row>
    <row r="18" spans="1:10" s="54" customFormat="1" ht="24.95" customHeight="1" outlineLevel="2">
      <c r="A18" s="15" t="s">
        <v>282</v>
      </c>
      <c r="B18" s="45" t="s">
        <v>176</v>
      </c>
      <c r="C18" s="15" t="s">
        <v>316</v>
      </c>
      <c r="D18" s="46" t="s">
        <v>322</v>
      </c>
      <c r="E18" s="46" t="s">
        <v>323</v>
      </c>
      <c r="F18" s="46" t="s">
        <v>324</v>
      </c>
      <c r="G18" s="15">
        <v>1</v>
      </c>
      <c r="H18" s="16">
        <v>60000</v>
      </c>
      <c r="I18" s="16">
        <f>G18*H18</f>
        <v>60000</v>
      </c>
    </row>
    <row r="19" spans="1:10" s="54" customFormat="1" ht="24.95" customHeight="1" outlineLevel="1">
      <c r="A19" s="15" t="s">
        <v>107</v>
      </c>
      <c r="B19" s="45"/>
      <c r="C19" s="15"/>
      <c r="D19" s="46"/>
      <c r="E19" s="46"/>
      <c r="F19" s="46"/>
      <c r="G19" s="15"/>
      <c r="H19" s="16"/>
      <c r="I19" s="16">
        <f>SUBTOTAL(9,I15:I18)</f>
        <v>310000</v>
      </c>
    </row>
    <row r="20" spans="1:10" s="54" customFormat="1" ht="24.95" customHeight="1" outlineLevel="2">
      <c r="A20" s="13" t="s">
        <v>283</v>
      </c>
      <c r="B20" s="45" t="s">
        <v>178</v>
      </c>
      <c r="C20" s="13" t="s">
        <v>316</v>
      </c>
      <c r="D20" s="46" t="s">
        <v>313</v>
      </c>
      <c r="E20" s="46" t="s">
        <v>314</v>
      </c>
      <c r="F20" s="46" t="s">
        <v>315</v>
      </c>
      <c r="G20" s="13">
        <v>1</v>
      </c>
      <c r="H20" s="14">
        <v>100000</v>
      </c>
      <c r="I20" s="14">
        <f t="shared" ref="I20:I26" si="1">G20*H20</f>
        <v>100000</v>
      </c>
    </row>
    <row r="21" spans="1:10" s="54" customFormat="1" ht="24.95" customHeight="1" outlineLevel="2">
      <c r="A21" s="12" t="s">
        <v>283</v>
      </c>
      <c r="B21" s="45" t="s">
        <v>179</v>
      </c>
      <c r="C21" s="12" t="s">
        <v>312</v>
      </c>
      <c r="D21" s="46" t="s">
        <v>313</v>
      </c>
      <c r="E21" s="46" t="s">
        <v>314</v>
      </c>
      <c r="F21" s="46" t="s">
        <v>315</v>
      </c>
      <c r="G21" s="13">
        <v>1</v>
      </c>
      <c r="H21" s="14">
        <v>100000</v>
      </c>
      <c r="I21" s="14">
        <f t="shared" si="1"/>
        <v>100000</v>
      </c>
    </row>
    <row r="22" spans="1:10" s="54" customFormat="1" ht="24.95" customHeight="1" outlineLevel="2">
      <c r="A22" s="13" t="s">
        <v>283</v>
      </c>
      <c r="B22" s="45" t="s">
        <v>180</v>
      </c>
      <c r="C22" s="13" t="s">
        <v>316</v>
      </c>
      <c r="D22" s="46" t="s">
        <v>313</v>
      </c>
      <c r="E22" s="46" t="s">
        <v>314</v>
      </c>
      <c r="F22" s="46" t="s">
        <v>326</v>
      </c>
      <c r="G22" s="13">
        <v>1</v>
      </c>
      <c r="H22" s="14">
        <v>50000</v>
      </c>
      <c r="I22" s="14">
        <f t="shared" si="1"/>
        <v>50000</v>
      </c>
    </row>
    <row r="23" spans="1:10" s="54" customFormat="1" ht="24.95" customHeight="1" outlineLevel="2">
      <c r="A23" s="15" t="s">
        <v>283</v>
      </c>
      <c r="B23" s="45" t="s">
        <v>327</v>
      </c>
      <c r="C23" s="12" t="s">
        <v>312</v>
      </c>
      <c r="D23" s="46" t="s">
        <v>319</v>
      </c>
      <c r="E23" s="46" t="s">
        <v>320</v>
      </c>
      <c r="F23" s="46" t="s">
        <v>321</v>
      </c>
      <c r="G23" s="15">
        <v>1</v>
      </c>
      <c r="H23" s="16">
        <v>100000</v>
      </c>
      <c r="I23" s="16">
        <f t="shared" si="1"/>
        <v>100000</v>
      </c>
    </row>
    <row r="24" spans="1:10" s="54" customFormat="1" ht="24.95" customHeight="1" outlineLevel="2">
      <c r="A24" s="15" t="s">
        <v>283</v>
      </c>
      <c r="B24" s="45" t="s">
        <v>178</v>
      </c>
      <c r="C24" s="15" t="s">
        <v>316</v>
      </c>
      <c r="D24" s="46" t="s">
        <v>322</v>
      </c>
      <c r="E24" s="46" t="s">
        <v>323</v>
      </c>
      <c r="F24" s="46" t="s">
        <v>324</v>
      </c>
      <c r="G24" s="15">
        <v>1</v>
      </c>
      <c r="H24" s="16">
        <v>60000</v>
      </c>
      <c r="I24" s="16">
        <f t="shared" si="1"/>
        <v>60000</v>
      </c>
    </row>
    <row r="25" spans="1:10" s="54" customFormat="1" ht="24.95" customHeight="1" outlineLevel="2">
      <c r="A25" s="17" t="s">
        <v>283</v>
      </c>
      <c r="B25" s="45" t="s">
        <v>181</v>
      </c>
      <c r="C25" s="15" t="s">
        <v>316</v>
      </c>
      <c r="D25" s="46" t="s">
        <v>322</v>
      </c>
      <c r="E25" s="46" t="s">
        <v>323</v>
      </c>
      <c r="F25" s="46" t="s">
        <v>324</v>
      </c>
      <c r="G25" s="17">
        <v>1</v>
      </c>
      <c r="H25" s="18">
        <v>60000</v>
      </c>
      <c r="I25" s="18">
        <f t="shared" si="1"/>
        <v>60000</v>
      </c>
    </row>
    <row r="26" spans="1:10" s="54" customFormat="1" ht="24.95" customHeight="1" outlineLevel="2">
      <c r="A26" s="15" t="s">
        <v>283</v>
      </c>
      <c r="B26" s="45" t="s">
        <v>182</v>
      </c>
      <c r="C26" s="15" t="s">
        <v>316</v>
      </c>
      <c r="D26" s="46" t="s">
        <v>322</v>
      </c>
      <c r="E26" s="46" t="s">
        <v>323</v>
      </c>
      <c r="F26" s="46" t="s">
        <v>324</v>
      </c>
      <c r="G26" s="15">
        <v>1</v>
      </c>
      <c r="H26" s="16">
        <v>60000</v>
      </c>
      <c r="I26" s="16">
        <f t="shared" si="1"/>
        <v>60000</v>
      </c>
      <c r="J26" s="19"/>
    </row>
    <row r="27" spans="1:10" s="54" customFormat="1" ht="24.95" customHeight="1" outlineLevel="1">
      <c r="A27" s="15" t="s">
        <v>96</v>
      </c>
      <c r="B27" s="45"/>
      <c r="C27" s="15"/>
      <c r="D27" s="46"/>
      <c r="E27" s="46"/>
      <c r="F27" s="46"/>
      <c r="G27" s="15"/>
      <c r="H27" s="16"/>
      <c r="I27" s="16">
        <f>SUBTOTAL(9,I20:I26)</f>
        <v>530000</v>
      </c>
      <c r="J27" s="19"/>
    </row>
    <row r="28" spans="1:10" s="54" customFormat="1" ht="24.95" customHeight="1" outlineLevel="2">
      <c r="A28" s="13" t="s">
        <v>284</v>
      </c>
      <c r="B28" s="45" t="s">
        <v>184</v>
      </c>
      <c r="C28" s="13" t="s">
        <v>316</v>
      </c>
      <c r="D28" s="46" t="s">
        <v>313</v>
      </c>
      <c r="E28" s="46" t="s">
        <v>314</v>
      </c>
      <c r="F28" s="46" t="s">
        <v>315</v>
      </c>
      <c r="G28" s="13">
        <v>1</v>
      </c>
      <c r="H28" s="14">
        <v>100000</v>
      </c>
      <c r="I28" s="14">
        <f t="shared" ref="I28:I37" si="2">G28*H28</f>
        <v>100000</v>
      </c>
      <c r="J28" s="19"/>
    </row>
    <row r="29" spans="1:10" s="54" customFormat="1" ht="24.95" customHeight="1" outlineLevel="2">
      <c r="A29" s="13" t="s">
        <v>284</v>
      </c>
      <c r="B29" s="45" t="s">
        <v>185</v>
      </c>
      <c r="C29" s="13" t="s">
        <v>316</v>
      </c>
      <c r="D29" s="46" t="s">
        <v>313</v>
      </c>
      <c r="E29" s="46" t="s">
        <v>314</v>
      </c>
      <c r="F29" s="46" t="s">
        <v>326</v>
      </c>
      <c r="G29" s="13">
        <v>1</v>
      </c>
      <c r="H29" s="14">
        <v>50000</v>
      </c>
      <c r="I29" s="14">
        <f t="shared" si="2"/>
        <v>50000</v>
      </c>
      <c r="J29" s="19"/>
    </row>
    <row r="30" spans="1:10" s="54" customFormat="1" ht="24.95" customHeight="1" outlineLevel="2">
      <c r="A30" s="13" t="s">
        <v>284</v>
      </c>
      <c r="B30" s="45" t="s">
        <v>186</v>
      </c>
      <c r="C30" s="13" t="s">
        <v>316</v>
      </c>
      <c r="D30" s="46" t="s">
        <v>313</v>
      </c>
      <c r="E30" s="46" t="s">
        <v>314</v>
      </c>
      <c r="F30" s="46" t="s">
        <v>326</v>
      </c>
      <c r="G30" s="13">
        <v>1</v>
      </c>
      <c r="H30" s="14">
        <v>50000</v>
      </c>
      <c r="I30" s="14">
        <f t="shared" si="2"/>
        <v>50000</v>
      </c>
      <c r="J30" s="19"/>
    </row>
    <row r="31" spans="1:10" s="54" customFormat="1" ht="24.95" customHeight="1" outlineLevel="2">
      <c r="A31" s="15" t="s">
        <v>284</v>
      </c>
      <c r="B31" s="45" t="s">
        <v>187</v>
      </c>
      <c r="C31" s="13" t="s">
        <v>316</v>
      </c>
      <c r="D31" s="46" t="s">
        <v>313</v>
      </c>
      <c r="E31" s="46" t="s">
        <v>314</v>
      </c>
      <c r="F31" s="46" t="s">
        <v>326</v>
      </c>
      <c r="G31" s="15">
        <v>1</v>
      </c>
      <c r="H31" s="16">
        <v>50000</v>
      </c>
      <c r="I31" s="16">
        <f t="shared" si="2"/>
        <v>50000</v>
      </c>
      <c r="J31" s="19"/>
    </row>
    <row r="32" spans="1:10" s="54" customFormat="1" ht="24.95" customHeight="1" outlineLevel="2">
      <c r="A32" s="15" t="s">
        <v>284</v>
      </c>
      <c r="B32" s="45" t="s">
        <v>188</v>
      </c>
      <c r="C32" s="13" t="s">
        <v>316</v>
      </c>
      <c r="D32" s="46" t="s">
        <v>313</v>
      </c>
      <c r="E32" s="46" t="s">
        <v>314</v>
      </c>
      <c r="F32" s="46" t="s">
        <v>326</v>
      </c>
      <c r="G32" s="15">
        <v>1</v>
      </c>
      <c r="H32" s="16">
        <v>50000</v>
      </c>
      <c r="I32" s="16">
        <f t="shared" si="2"/>
        <v>50000</v>
      </c>
      <c r="J32" s="19"/>
    </row>
    <row r="33" spans="1:10" s="54" customFormat="1" ht="24.95" customHeight="1" outlineLevel="2">
      <c r="A33" s="15" t="s">
        <v>284</v>
      </c>
      <c r="B33" s="45" t="s">
        <v>189</v>
      </c>
      <c r="C33" s="15" t="s">
        <v>316</v>
      </c>
      <c r="D33" s="46" t="s">
        <v>313</v>
      </c>
      <c r="E33" s="46" t="s">
        <v>317</v>
      </c>
      <c r="F33" s="46" t="s">
        <v>318</v>
      </c>
      <c r="G33" s="15">
        <v>1</v>
      </c>
      <c r="H33" s="16">
        <v>150000</v>
      </c>
      <c r="I33" s="16">
        <f t="shared" si="2"/>
        <v>150000</v>
      </c>
      <c r="J33" s="19"/>
    </row>
    <row r="34" spans="1:10" s="54" customFormat="1" ht="24.95" customHeight="1" outlineLevel="2">
      <c r="A34" s="15" t="s">
        <v>284</v>
      </c>
      <c r="B34" s="45" t="s">
        <v>190</v>
      </c>
      <c r="C34" s="12" t="s">
        <v>312</v>
      </c>
      <c r="D34" s="46" t="s">
        <v>319</v>
      </c>
      <c r="E34" s="46" t="s">
        <v>320</v>
      </c>
      <c r="F34" s="46" t="s">
        <v>321</v>
      </c>
      <c r="G34" s="15">
        <v>1</v>
      </c>
      <c r="H34" s="16">
        <v>100000</v>
      </c>
      <c r="I34" s="16">
        <f t="shared" si="2"/>
        <v>100000</v>
      </c>
      <c r="J34" s="19"/>
    </row>
    <row r="35" spans="1:10" s="54" customFormat="1" ht="24.95" customHeight="1" outlineLevel="2">
      <c r="A35" s="15" t="s">
        <v>284</v>
      </c>
      <c r="B35" s="45" t="s">
        <v>189</v>
      </c>
      <c r="C35" s="15" t="s">
        <v>316</v>
      </c>
      <c r="D35" s="46" t="s">
        <v>322</v>
      </c>
      <c r="E35" s="46" t="s">
        <v>323</v>
      </c>
      <c r="F35" s="46" t="s">
        <v>324</v>
      </c>
      <c r="G35" s="15">
        <v>1</v>
      </c>
      <c r="H35" s="16">
        <v>60000</v>
      </c>
      <c r="I35" s="16">
        <f t="shared" si="2"/>
        <v>60000</v>
      </c>
      <c r="J35" s="19"/>
    </row>
    <row r="36" spans="1:10" s="54" customFormat="1" ht="24.95" customHeight="1" outlineLevel="2">
      <c r="A36" s="15" t="s">
        <v>284</v>
      </c>
      <c r="B36" s="45" t="s">
        <v>191</v>
      </c>
      <c r="C36" s="15" t="s">
        <v>316</v>
      </c>
      <c r="D36" s="46" t="s">
        <v>322</v>
      </c>
      <c r="E36" s="46" t="s">
        <v>323</v>
      </c>
      <c r="F36" s="46" t="s">
        <v>324</v>
      </c>
      <c r="G36" s="15">
        <v>1</v>
      </c>
      <c r="H36" s="16">
        <v>60000</v>
      </c>
      <c r="I36" s="16">
        <f t="shared" si="2"/>
        <v>60000</v>
      </c>
      <c r="J36" s="19"/>
    </row>
    <row r="37" spans="1:10" s="54" customFormat="1" ht="24.95" customHeight="1" outlineLevel="2">
      <c r="A37" s="15" t="s">
        <v>284</v>
      </c>
      <c r="B37" s="45" t="s">
        <v>192</v>
      </c>
      <c r="C37" s="12" t="s">
        <v>312</v>
      </c>
      <c r="D37" s="46" t="s">
        <v>322</v>
      </c>
      <c r="E37" s="46" t="s">
        <v>323</v>
      </c>
      <c r="F37" s="46" t="s">
        <v>324</v>
      </c>
      <c r="G37" s="15">
        <v>1</v>
      </c>
      <c r="H37" s="16">
        <v>60000</v>
      </c>
      <c r="I37" s="16">
        <f t="shared" si="2"/>
        <v>60000</v>
      </c>
      <c r="J37" s="19"/>
    </row>
    <row r="38" spans="1:10" s="54" customFormat="1" ht="24.95" customHeight="1" outlineLevel="1">
      <c r="A38" s="15" t="s">
        <v>78</v>
      </c>
      <c r="B38" s="45"/>
      <c r="C38" s="12"/>
      <c r="D38" s="46"/>
      <c r="E38" s="46"/>
      <c r="F38" s="46"/>
      <c r="G38" s="15"/>
      <c r="H38" s="16"/>
      <c r="I38" s="16">
        <f>SUBTOTAL(9,I28:I37)</f>
        <v>730000</v>
      </c>
      <c r="J38" s="19"/>
    </row>
    <row r="39" spans="1:10" s="54" customFormat="1" ht="24.95" customHeight="1" outlineLevel="2">
      <c r="A39" s="13" t="s">
        <v>285</v>
      </c>
      <c r="B39" s="45" t="s">
        <v>328</v>
      </c>
      <c r="C39" s="13" t="s">
        <v>316</v>
      </c>
      <c r="D39" s="46" t="s">
        <v>313</v>
      </c>
      <c r="E39" s="46" t="s">
        <v>314</v>
      </c>
      <c r="F39" s="46" t="s">
        <v>329</v>
      </c>
      <c r="G39" s="13">
        <v>1</v>
      </c>
      <c r="H39" s="14">
        <v>200000</v>
      </c>
      <c r="I39" s="14">
        <f t="shared" ref="I39:I46" si="3">G39*H39</f>
        <v>200000</v>
      </c>
      <c r="J39" s="19"/>
    </row>
    <row r="40" spans="1:10" s="54" customFormat="1" ht="24.95" customHeight="1" outlineLevel="2">
      <c r="A40" s="13" t="s">
        <v>285</v>
      </c>
      <c r="B40" s="45" t="s">
        <v>194</v>
      </c>
      <c r="C40" s="13" t="s">
        <v>316</v>
      </c>
      <c r="D40" s="46" t="s">
        <v>313</v>
      </c>
      <c r="E40" s="46" t="s">
        <v>314</v>
      </c>
      <c r="F40" s="46" t="s">
        <v>315</v>
      </c>
      <c r="G40" s="13">
        <v>1</v>
      </c>
      <c r="H40" s="14">
        <v>100000</v>
      </c>
      <c r="I40" s="14">
        <f t="shared" si="3"/>
        <v>100000</v>
      </c>
      <c r="J40" s="19"/>
    </row>
    <row r="41" spans="1:10" s="54" customFormat="1" ht="24.95" customHeight="1" outlineLevel="2">
      <c r="A41" s="13" t="s">
        <v>285</v>
      </c>
      <c r="B41" s="45" t="s">
        <v>195</v>
      </c>
      <c r="C41" s="13" t="s">
        <v>316</v>
      </c>
      <c r="D41" s="46" t="s">
        <v>313</v>
      </c>
      <c r="E41" s="46" t="s">
        <v>314</v>
      </c>
      <c r="F41" s="46" t="s">
        <v>326</v>
      </c>
      <c r="G41" s="13">
        <v>1</v>
      </c>
      <c r="H41" s="14">
        <v>50000</v>
      </c>
      <c r="I41" s="14">
        <f t="shared" si="3"/>
        <v>50000</v>
      </c>
      <c r="J41" s="19"/>
    </row>
    <row r="42" spans="1:10" s="54" customFormat="1" ht="24.95" customHeight="1" outlineLevel="2">
      <c r="A42" s="15" t="s">
        <v>285</v>
      </c>
      <c r="B42" s="45" t="s">
        <v>328</v>
      </c>
      <c r="C42" s="15" t="s">
        <v>316</v>
      </c>
      <c r="D42" s="46" t="s">
        <v>313</v>
      </c>
      <c r="E42" s="46" t="s">
        <v>317</v>
      </c>
      <c r="F42" s="46" t="s">
        <v>318</v>
      </c>
      <c r="G42" s="15">
        <v>1</v>
      </c>
      <c r="H42" s="16">
        <v>150000</v>
      </c>
      <c r="I42" s="16">
        <f t="shared" si="3"/>
        <v>150000</v>
      </c>
      <c r="J42" s="19"/>
    </row>
    <row r="43" spans="1:10" s="54" customFormat="1" ht="24.95" customHeight="1" outlineLevel="2">
      <c r="A43" s="12" t="s">
        <v>285</v>
      </c>
      <c r="B43" s="45" t="s">
        <v>196</v>
      </c>
      <c r="C43" s="12" t="s">
        <v>312</v>
      </c>
      <c r="D43" s="46" t="s">
        <v>313</v>
      </c>
      <c r="E43" s="46" t="s">
        <v>317</v>
      </c>
      <c r="F43" s="46" t="s">
        <v>318</v>
      </c>
      <c r="G43" s="15">
        <v>1</v>
      </c>
      <c r="H43" s="16">
        <v>150000</v>
      </c>
      <c r="I43" s="16">
        <f t="shared" si="3"/>
        <v>150000</v>
      </c>
      <c r="J43" s="19"/>
    </row>
    <row r="44" spans="1:10" s="54" customFormat="1" ht="24.95" customHeight="1" outlineLevel="2">
      <c r="A44" s="17" t="s">
        <v>285</v>
      </c>
      <c r="B44" s="45" t="s">
        <v>197</v>
      </c>
      <c r="C44" s="15" t="s">
        <v>316</v>
      </c>
      <c r="D44" s="46" t="s">
        <v>322</v>
      </c>
      <c r="E44" s="46" t="s">
        <v>323</v>
      </c>
      <c r="F44" s="46" t="s">
        <v>324</v>
      </c>
      <c r="G44" s="17">
        <v>1</v>
      </c>
      <c r="H44" s="18">
        <v>60000</v>
      </c>
      <c r="I44" s="18">
        <f t="shared" si="3"/>
        <v>60000</v>
      </c>
      <c r="J44" s="19"/>
    </row>
    <row r="45" spans="1:10" s="54" customFormat="1" ht="24.95" customHeight="1" outlineLevel="2">
      <c r="A45" s="15" t="s">
        <v>285</v>
      </c>
      <c r="B45" s="45" t="s">
        <v>198</v>
      </c>
      <c r="C45" s="15" t="s">
        <v>316</v>
      </c>
      <c r="D45" s="46" t="s">
        <v>322</v>
      </c>
      <c r="E45" s="46" t="s">
        <v>323</v>
      </c>
      <c r="F45" s="46" t="s">
        <v>324</v>
      </c>
      <c r="G45" s="15">
        <v>1</v>
      </c>
      <c r="H45" s="16">
        <v>60000</v>
      </c>
      <c r="I45" s="16">
        <f t="shared" si="3"/>
        <v>60000</v>
      </c>
      <c r="J45" s="19"/>
    </row>
    <row r="46" spans="1:10" ht="24.95" customHeight="1" outlineLevel="2">
      <c r="A46" s="15" t="s">
        <v>285</v>
      </c>
      <c r="B46" s="47" t="s">
        <v>330</v>
      </c>
      <c r="C46" s="12" t="s">
        <v>316</v>
      </c>
      <c r="D46" s="21" t="s">
        <v>199</v>
      </c>
      <c r="E46" s="21" t="s">
        <v>200</v>
      </c>
      <c r="F46" s="21" t="s">
        <v>200</v>
      </c>
      <c r="G46" s="15">
        <v>1</v>
      </c>
      <c r="H46" s="16">
        <v>600000</v>
      </c>
      <c r="I46" s="16">
        <f t="shared" si="3"/>
        <v>600000</v>
      </c>
      <c r="J46" s="20"/>
    </row>
    <row r="47" spans="1:10" ht="24.95" customHeight="1" outlineLevel="1">
      <c r="A47" s="15" t="s">
        <v>59</v>
      </c>
      <c r="B47" s="47"/>
      <c r="C47" s="12"/>
      <c r="D47" s="21"/>
      <c r="E47" s="21"/>
      <c r="F47" s="21"/>
      <c r="G47" s="15"/>
      <c r="H47" s="16"/>
      <c r="I47" s="16">
        <f>SUBTOTAL(9,I39:I46)</f>
        <v>1370000</v>
      </c>
      <c r="J47" s="20"/>
    </row>
    <row r="48" spans="1:10" s="54" customFormat="1" ht="24.95" customHeight="1" outlineLevel="2">
      <c r="A48" s="13" t="s">
        <v>287</v>
      </c>
      <c r="B48" s="45" t="s">
        <v>202</v>
      </c>
      <c r="C48" s="13" t="s">
        <v>316</v>
      </c>
      <c r="D48" s="46" t="s">
        <v>313</v>
      </c>
      <c r="E48" s="46" t="s">
        <v>314</v>
      </c>
      <c r="F48" s="46" t="s">
        <v>315</v>
      </c>
      <c r="G48" s="13">
        <v>1</v>
      </c>
      <c r="H48" s="14">
        <v>100000</v>
      </c>
      <c r="I48" s="14">
        <f t="shared" ref="I48:I57" si="4">G48*H48</f>
        <v>100000</v>
      </c>
      <c r="J48" s="19"/>
    </row>
    <row r="49" spans="1:10" s="54" customFormat="1" ht="24.95" customHeight="1" outlineLevel="2">
      <c r="A49" s="13" t="s">
        <v>287</v>
      </c>
      <c r="B49" s="45" t="s">
        <v>203</v>
      </c>
      <c r="C49" s="12" t="s">
        <v>312</v>
      </c>
      <c r="D49" s="46" t="s">
        <v>313</v>
      </c>
      <c r="E49" s="46" t="s">
        <v>314</v>
      </c>
      <c r="F49" s="46" t="s">
        <v>315</v>
      </c>
      <c r="G49" s="13">
        <v>1</v>
      </c>
      <c r="H49" s="14">
        <v>100000</v>
      </c>
      <c r="I49" s="14">
        <f t="shared" si="4"/>
        <v>100000</v>
      </c>
      <c r="J49" s="19"/>
    </row>
    <row r="50" spans="1:10" s="54" customFormat="1" ht="24.95" customHeight="1" outlineLevel="2">
      <c r="A50" s="12" t="s">
        <v>287</v>
      </c>
      <c r="B50" s="45" t="s">
        <v>204</v>
      </c>
      <c r="C50" s="13" t="s">
        <v>316</v>
      </c>
      <c r="D50" s="46" t="s">
        <v>313</v>
      </c>
      <c r="E50" s="46" t="s">
        <v>314</v>
      </c>
      <c r="F50" s="46" t="s">
        <v>326</v>
      </c>
      <c r="G50" s="13">
        <v>1</v>
      </c>
      <c r="H50" s="14">
        <v>50000</v>
      </c>
      <c r="I50" s="14">
        <f t="shared" si="4"/>
        <v>50000</v>
      </c>
      <c r="J50" s="19"/>
    </row>
    <row r="51" spans="1:10" s="54" customFormat="1" ht="24.95" customHeight="1" outlineLevel="2">
      <c r="A51" s="12" t="s">
        <v>287</v>
      </c>
      <c r="B51" s="45" t="s">
        <v>205</v>
      </c>
      <c r="C51" s="15" t="s">
        <v>316</v>
      </c>
      <c r="D51" s="46" t="s">
        <v>313</v>
      </c>
      <c r="E51" s="46" t="s">
        <v>317</v>
      </c>
      <c r="F51" s="46" t="s">
        <v>318</v>
      </c>
      <c r="G51" s="17">
        <v>1</v>
      </c>
      <c r="H51" s="18">
        <v>150000</v>
      </c>
      <c r="I51" s="18">
        <f t="shared" si="4"/>
        <v>150000</v>
      </c>
      <c r="J51" s="19"/>
    </row>
    <row r="52" spans="1:10" s="54" customFormat="1" ht="24.95" customHeight="1" outlineLevel="2">
      <c r="A52" s="17" t="s">
        <v>287</v>
      </c>
      <c r="B52" s="45" t="s">
        <v>206</v>
      </c>
      <c r="C52" s="12" t="s">
        <v>312</v>
      </c>
      <c r="D52" s="46" t="s">
        <v>313</v>
      </c>
      <c r="E52" s="46" t="s">
        <v>317</v>
      </c>
      <c r="F52" s="46" t="s">
        <v>318</v>
      </c>
      <c r="G52" s="17">
        <v>1</v>
      </c>
      <c r="H52" s="18">
        <v>150000</v>
      </c>
      <c r="I52" s="18">
        <f t="shared" si="4"/>
        <v>150000</v>
      </c>
      <c r="J52" s="19"/>
    </row>
    <row r="53" spans="1:10" s="54" customFormat="1" ht="24.95" customHeight="1" outlineLevel="2">
      <c r="A53" s="12" t="s">
        <v>287</v>
      </c>
      <c r="B53" s="45" t="s">
        <v>207</v>
      </c>
      <c r="C53" s="12" t="s">
        <v>312</v>
      </c>
      <c r="D53" s="46" t="s">
        <v>319</v>
      </c>
      <c r="E53" s="46" t="s">
        <v>320</v>
      </c>
      <c r="F53" s="46" t="s">
        <v>321</v>
      </c>
      <c r="G53" s="17">
        <v>1</v>
      </c>
      <c r="H53" s="18">
        <v>100000</v>
      </c>
      <c r="I53" s="18">
        <f t="shared" si="4"/>
        <v>100000</v>
      </c>
      <c r="J53" s="19"/>
    </row>
    <row r="54" spans="1:10" s="54" customFormat="1" ht="24.95" customHeight="1" outlineLevel="2">
      <c r="A54" s="15" t="s">
        <v>287</v>
      </c>
      <c r="B54" s="45" t="s">
        <v>208</v>
      </c>
      <c r="C54" s="12" t="s">
        <v>312</v>
      </c>
      <c r="D54" s="46" t="s">
        <v>319</v>
      </c>
      <c r="E54" s="46" t="s">
        <v>320</v>
      </c>
      <c r="F54" s="46" t="s">
        <v>321</v>
      </c>
      <c r="G54" s="15">
        <v>1</v>
      </c>
      <c r="H54" s="16">
        <v>100000</v>
      </c>
      <c r="I54" s="16">
        <f t="shared" si="4"/>
        <v>100000</v>
      </c>
      <c r="J54" s="19"/>
    </row>
    <row r="55" spans="1:10" s="54" customFormat="1" ht="24.95" customHeight="1" outlineLevel="2">
      <c r="A55" s="15" t="s">
        <v>287</v>
      </c>
      <c r="B55" s="45" t="s">
        <v>209</v>
      </c>
      <c r="C55" s="12" t="s">
        <v>312</v>
      </c>
      <c r="D55" s="46" t="s">
        <v>319</v>
      </c>
      <c r="E55" s="46" t="s">
        <v>320</v>
      </c>
      <c r="F55" s="46" t="s">
        <v>321</v>
      </c>
      <c r="G55" s="15">
        <v>1</v>
      </c>
      <c r="H55" s="16">
        <v>100000</v>
      </c>
      <c r="I55" s="16">
        <f t="shared" si="4"/>
        <v>100000</v>
      </c>
      <c r="J55" s="19"/>
    </row>
    <row r="56" spans="1:10" s="54" customFormat="1" ht="24.95" customHeight="1" outlineLevel="2">
      <c r="A56" s="17" t="s">
        <v>287</v>
      </c>
      <c r="B56" s="45" t="s">
        <v>202</v>
      </c>
      <c r="C56" s="15" t="s">
        <v>316</v>
      </c>
      <c r="D56" s="46" t="s">
        <v>322</v>
      </c>
      <c r="E56" s="46" t="s">
        <v>323</v>
      </c>
      <c r="F56" s="46" t="s">
        <v>324</v>
      </c>
      <c r="G56" s="17">
        <v>1</v>
      </c>
      <c r="H56" s="18">
        <v>60000</v>
      </c>
      <c r="I56" s="18">
        <f t="shared" si="4"/>
        <v>60000</v>
      </c>
      <c r="J56" s="19"/>
    </row>
    <row r="57" spans="1:10" s="54" customFormat="1" ht="24.95" customHeight="1" outlineLevel="2">
      <c r="A57" s="15" t="s">
        <v>287</v>
      </c>
      <c r="B57" s="45" t="s">
        <v>210</v>
      </c>
      <c r="C57" s="12" t="s">
        <v>312</v>
      </c>
      <c r="D57" s="46" t="s">
        <v>322</v>
      </c>
      <c r="E57" s="46" t="s">
        <v>323</v>
      </c>
      <c r="F57" s="46" t="s">
        <v>324</v>
      </c>
      <c r="G57" s="15">
        <v>1</v>
      </c>
      <c r="H57" s="16">
        <v>60000</v>
      </c>
      <c r="I57" s="16">
        <f t="shared" si="4"/>
        <v>60000</v>
      </c>
      <c r="J57" s="19"/>
    </row>
    <row r="58" spans="1:10" s="54" customFormat="1" ht="24.95" customHeight="1" outlineLevel="1">
      <c r="A58" s="15" t="s">
        <v>24</v>
      </c>
      <c r="B58" s="45"/>
      <c r="C58" s="12"/>
      <c r="D58" s="46"/>
      <c r="E58" s="46"/>
      <c r="F58" s="46"/>
      <c r="G58" s="15"/>
      <c r="H58" s="16"/>
      <c r="I58" s="16">
        <f>SUBTOTAL(9,I48:I57)</f>
        <v>970000</v>
      </c>
      <c r="J58" s="19"/>
    </row>
    <row r="59" spans="1:10" s="54" customFormat="1" ht="24.95" customHeight="1" outlineLevel="2">
      <c r="A59" s="12" t="s">
        <v>286</v>
      </c>
      <c r="B59" s="45" t="s">
        <v>212</v>
      </c>
      <c r="C59" s="15" t="s">
        <v>316</v>
      </c>
      <c r="D59" s="46" t="s">
        <v>322</v>
      </c>
      <c r="E59" s="46" t="s">
        <v>323</v>
      </c>
      <c r="F59" s="46" t="s">
        <v>324</v>
      </c>
      <c r="G59" s="15">
        <v>1</v>
      </c>
      <c r="H59" s="16">
        <v>60000</v>
      </c>
      <c r="I59" s="16">
        <f>G59*H59</f>
        <v>60000</v>
      </c>
      <c r="J59" s="19"/>
    </row>
    <row r="60" spans="1:10" s="54" customFormat="1" ht="24.95" customHeight="1" outlineLevel="1">
      <c r="A60" s="12" t="s">
        <v>40</v>
      </c>
      <c r="B60" s="45"/>
      <c r="C60" s="15"/>
      <c r="D60" s="46"/>
      <c r="E60" s="46"/>
      <c r="F60" s="46"/>
      <c r="G60" s="15"/>
      <c r="H60" s="16"/>
      <c r="I60" s="16">
        <f>SUBTOTAL(9,I59:I59)</f>
        <v>60000</v>
      </c>
      <c r="J60" s="19"/>
    </row>
    <row r="61" spans="1:10" s="54" customFormat="1" ht="24.95" customHeight="1" outlineLevel="2">
      <c r="A61" s="13" t="s">
        <v>288</v>
      </c>
      <c r="B61" s="45" t="s">
        <v>214</v>
      </c>
      <c r="C61" s="13" t="s">
        <v>316</v>
      </c>
      <c r="D61" s="46" t="s">
        <v>313</v>
      </c>
      <c r="E61" s="46" t="s">
        <v>314</v>
      </c>
      <c r="F61" s="46" t="s">
        <v>315</v>
      </c>
      <c r="G61" s="13">
        <v>1</v>
      </c>
      <c r="H61" s="14">
        <v>100000</v>
      </c>
      <c r="I61" s="14">
        <f t="shared" ref="I61:I67" si="5">G61*H61</f>
        <v>100000</v>
      </c>
      <c r="J61" s="19"/>
    </row>
    <row r="62" spans="1:10" s="54" customFormat="1" ht="24.95" customHeight="1" outlineLevel="2">
      <c r="A62" s="13" t="s">
        <v>288</v>
      </c>
      <c r="B62" s="45" t="s">
        <v>215</v>
      </c>
      <c r="C62" s="12" t="s">
        <v>312</v>
      </c>
      <c r="D62" s="46" t="s">
        <v>313</v>
      </c>
      <c r="E62" s="46" t="s">
        <v>314</v>
      </c>
      <c r="F62" s="46" t="s">
        <v>315</v>
      </c>
      <c r="G62" s="13">
        <v>1</v>
      </c>
      <c r="H62" s="14">
        <v>100000</v>
      </c>
      <c r="I62" s="14">
        <f t="shared" si="5"/>
        <v>100000</v>
      </c>
      <c r="J62" s="19"/>
    </row>
    <row r="63" spans="1:10" s="54" customFormat="1" ht="24.95" customHeight="1" outlineLevel="2">
      <c r="A63" s="13" t="s">
        <v>288</v>
      </c>
      <c r="B63" s="45" t="s">
        <v>216</v>
      </c>
      <c r="C63" s="13" t="s">
        <v>316</v>
      </c>
      <c r="D63" s="46" t="s">
        <v>313</v>
      </c>
      <c r="E63" s="46" t="s">
        <v>314</v>
      </c>
      <c r="F63" s="46" t="s">
        <v>326</v>
      </c>
      <c r="G63" s="13">
        <v>1</v>
      </c>
      <c r="H63" s="14">
        <v>50000</v>
      </c>
      <c r="I63" s="14">
        <f t="shared" si="5"/>
        <v>50000</v>
      </c>
      <c r="J63" s="19"/>
    </row>
    <row r="64" spans="1:10" s="54" customFormat="1" ht="24.95" customHeight="1" outlineLevel="2">
      <c r="A64" s="12" t="s">
        <v>288</v>
      </c>
      <c r="B64" s="45" t="s">
        <v>215</v>
      </c>
      <c r="C64" s="12" t="s">
        <v>312</v>
      </c>
      <c r="D64" s="46" t="s">
        <v>319</v>
      </c>
      <c r="E64" s="46" t="s">
        <v>320</v>
      </c>
      <c r="F64" s="46" t="s">
        <v>321</v>
      </c>
      <c r="G64" s="15">
        <v>1</v>
      </c>
      <c r="H64" s="16">
        <v>100000</v>
      </c>
      <c r="I64" s="16">
        <f t="shared" si="5"/>
        <v>100000</v>
      </c>
      <c r="J64" s="19"/>
    </row>
    <row r="65" spans="1:10" s="54" customFormat="1" ht="24.95" customHeight="1" outlineLevel="2">
      <c r="A65" s="15" t="s">
        <v>288</v>
      </c>
      <c r="B65" s="45" t="s">
        <v>217</v>
      </c>
      <c r="C65" s="15" t="s">
        <v>316</v>
      </c>
      <c r="D65" s="46" t="s">
        <v>322</v>
      </c>
      <c r="E65" s="46" t="s">
        <v>323</v>
      </c>
      <c r="F65" s="46" t="s">
        <v>324</v>
      </c>
      <c r="G65" s="15">
        <v>1</v>
      </c>
      <c r="H65" s="16">
        <v>60000</v>
      </c>
      <c r="I65" s="16">
        <f t="shared" si="5"/>
        <v>60000</v>
      </c>
      <c r="J65" s="19"/>
    </row>
    <row r="66" spans="1:10" s="54" customFormat="1" ht="24.95" customHeight="1" outlineLevel="2">
      <c r="A66" s="15" t="s">
        <v>288</v>
      </c>
      <c r="B66" s="45" t="s">
        <v>218</v>
      </c>
      <c r="C66" s="15" t="s">
        <v>316</v>
      </c>
      <c r="D66" s="46" t="s">
        <v>322</v>
      </c>
      <c r="E66" s="46" t="s">
        <v>323</v>
      </c>
      <c r="F66" s="46" t="s">
        <v>324</v>
      </c>
      <c r="G66" s="15">
        <v>1</v>
      </c>
      <c r="H66" s="16">
        <v>60000</v>
      </c>
      <c r="I66" s="16">
        <f t="shared" si="5"/>
        <v>60000</v>
      </c>
    </row>
    <row r="67" spans="1:10" ht="24.95" customHeight="1" outlineLevel="2">
      <c r="A67" s="15" t="s">
        <v>288</v>
      </c>
      <c r="B67" s="47" t="s">
        <v>331</v>
      </c>
      <c r="C67" s="12" t="s">
        <v>316</v>
      </c>
      <c r="D67" s="22" t="s">
        <v>219</v>
      </c>
      <c r="E67" s="22" t="s">
        <v>220</v>
      </c>
      <c r="F67" s="22" t="s">
        <v>220</v>
      </c>
      <c r="G67" s="15">
        <v>1</v>
      </c>
      <c r="H67" s="16">
        <v>500000</v>
      </c>
      <c r="I67" s="16">
        <f t="shared" si="5"/>
        <v>500000</v>
      </c>
    </row>
    <row r="68" spans="1:10" ht="24.95" customHeight="1" outlineLevel="1">
      <c r="A68" s="15" t="s">
        <v>143</v>
      </c>
      <c r="B68" s="47"/>
      <c r="C68" s="12"/>
      <c r="D68" s="22"/>
      <c r="E68" s="22"/>
      <c r="F68" s="22"/>
      <c r="G68" s="15"/>
      <c r="H68" s="16"/>
      <c r="I68" s="16">
        <f>SUBTOTAL(9,I61:I67)</f>
        <v>970000</v>
      </c>
    </row>
    <row r="69" spans="1:10" ht="24.95" customHeight="1">
      <c r="A69" s="15" t="s">
        <v>157</v>
      </c>
      <c r="B69" s="47"/>
      <c r="C69" s="12"/>
      <c r="D69" s="22"/>
      <c r="E69" s="22"/>
      <c r="F69" s="22"/>
      <c r="G69" s="15"/>
      <c r="H69" s="16"/>
      <c r="I69" s="16">
        <f>SUBTOTAL(9,I3:I67)</f>
        <v>5970000</v>
      </c>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dimension ref="A1:C8"/>
  <sheetViews>
    <sheetView workbookViewId="0">
      <selection activeCell="B12" sqref="B12"/>
    </sheetView>
  </sheetViews>
  <sheetFormatPr defaultRowHeight="13.5"/>
  <cols>
    <col min="1" max="1" width="18.625" style="128" customWidth="1"/>
    <col min="2" max="2" width="45.375" style="128" customWidth="1"/>
    <col min="3" max="3" width="16.75" style="128" customWidth="1"/>
    <col min="4" max="16384" width="9" style="128"/>
  </cols>
  <sheetData>
    <row r="1" spans="1:3" ht="45" customHeight="1">
      <c r="A1" s="239" t="s">
        <v>443</v>
      </c>
      <c r="B1" s="239"/>
      <c r="C1" s="240"/>
    </row>
    <row r="2" spans="1:3" ht="59.25" customHeight="1">
      <c r="A2" s="237" t="s">
        <v>444</v>
      </c>
      <c r="B2" s="238"/>
      <c r="C2" s="230"/>
    </row>
    <row r="3" spans="1:3" ht="30" customHeight="1">
      <c r="A3" s="142"/>
      <c r="B3" s="142" t="s">
        <v>450</v>
      </c>
      <c r="C3" s="142" t="s">
        <v>451</v>
      </c>
    </row>
    <row r="4" spans="1:3" ht="30" customHeight="1">
      <c r="A4" s="142" t="s">
        <v>445</v>
      </c>
      <c r="B4" s="142">
        <v>2232000</v>
      </c>
      <c r="C4" s="236">
        <v>2000000</v>
      </c>
    </row>
    <row r="5" spans="1:3" ht="30" customHeight="1">
      <c r="A5" s="142" t="s">
        <v>446</v>
      </c>
      <c r="B5" s="142">
        <v>256300</v>
      </c>
      <c r="C5" s="236"/>
    </row>
    <row r="6" spans="1:3" ht="30" customHeight="1">
      <c r="A6" s="142" t="s">
        <v>447</v>
      </c>
      <c r="B6" s="142">
        <v>199100</v>
      </c>
      <c r="C6" s="236"/>
    </row>
    <row r="7" spans="1:3" ht="30" customHeight="1">
      <c r="A7" s="142" t="s">
        <v>448</v>
      </c>
      <c r="B7" s="142">
        <v>2687400</v>
      </c>
      <c r="C7" s="236"/>
    </row>
    <row r="8" spans="1:3" ht="21.75" customHeight="1">
      <c r="A8" s="235" t="s">
        <v>449</v>
      </c>
      <c r="B8" s="235"/>
    </row>
  </sheetData>
  <mergeCells count="4">
    <mergeCell ref="A8:B8"/>
    <mergeCell ref="C4:C7"/>
    <mergeCell ref="A2:C2"/>
    <mergeCell ref="A1:C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dimension ref="A1:H7"/>
  <sheetViews>
    <sheetView tabSelected="1" workbookViewId="0">
      <selection activeCell="C5" sqref="C5"/>
    </sheetView>
  </sheetViews>
  <sheetFormatPr defaultColWidth="9" defaultRowHeight="13.5"/>
  <cols>
    <col min="1" max="1" width="5.625" style="11" customWidth="1"/>
    <col min="2" max="2" width="40.625" style="143" customWidth="1"/>
    <col min="3" max="3" width="40.625" style="11" customWidth="1"/>
    <col min="4" max="4" width="20.5" style="11" bestFit="1" customWidth="1"/>
    <col min="5" max="5" width="18.625" style="11" hidden="1" customWidth="1"/>
    <col min="6" max="6" width="18.375" style="11" bestFit="1" customWidth="1"/>
    <col min="7" max="7" width="14.375" style="11" hidden="1" customWidth="1"/>
    <col min="8" max="8" width="14.25" style="11" hidden="1" customWidth="1"/>
    <col min="9" max="252" width="9" style="11"/>
    <col min="253" max="253" width="6.625" style="11" customWidth="1"/>
    <col min="254" max="255" width="21.625" style="11" customWidth="1"/>
    <col min="256" max="256" width="16.125" style="11" bestFit="1" customWidth="1"/>
    <col min="257" max="257" width="13.875" style="11" bestFit="1" customWidth="1"/>
    <col min="258" max="258" width="17.25" style="11" bestFit="1" customWidth="1"/>
    <col min="259" max="260" width="20.5" style="11" bestFit="1" customWidth="1"/>
    <col min="261" max="261" width="0" style="11" hidden="1" customWidth="1"/>
    <col min="262" max="262" width="18.375" style="11" bestFit="1" customWidth="1"/>
    <col min="263" max="264" width="0" style="11" hidden="1" customWidth="1"/>
    <col min="265" max="508" width="9" style="11"/>
    <col min="509" max="509" width="6.625" style="11" customWidth="1"/>
    <col min="510" max="511" width="21.625" style="11" customWidth="1"/>
    <col min="512" max="512" width="16.125" style="11" bestFit="1" customWidth="1"/>
    <col min="513" max="513" width="13.875" style="11" bestFit="1" customWidth="1"/>
    <col min="514" max="514" width="17.25" style="11" bestFit="1" customWidth="1"/>
    <col min="515" max="516" width="20.5" style="11" bestFit="1" customWidth="1"/>
    <col min="517" max="517" width="0" style="11" hidden="1" customWidth="1"/>
    <col min="518" max="518" width="18.375" style="11" bestFit="1" customWidth="1"/>
    <col min="519" max="520" width="0" style="11" hidden="1" customWidth="1"/>
    <col min="521" max="764" width="9" style="11"/>
    <col min="765" max="765" width="6.625" style="11" customWidth="1"/>
    <col min="766" max="767" width="21.625" style="11" customWidth="1"/>
    <col min="768" max="768" width="16.125" style="11" bestFit="1" customWidth="1"/>
    <col min="769" max="769" width="13.875" style="11" bestFit="1" customWidth="1"/>
    <col min="770" max="770" width="17.25" style="11" bestFit="1" customWidth="1"/>
    <col min="771" max="772" width="20.5" style="11" bestFit="1" customWidth="1"/>
    <col min="773" max="773" width="0" style="11" hidden="1" customWidth="1"/>
    <col min="774" max="774" width="18.375" style="11" bestFit="1" customWidth="1"/>
    <col min="775" max="776" width="0" style="11" hidden="1" customWidth="1"/>
    <col min="777" max="1020" width="9" style="11"/>
    <col min="1021" max="1021" width="6.625" style="11" customWidth="1"/>
    <col min="1022" max="1023" width="21.625" style="11" customWidth="1"/>
    <col min="1024" max="1024" width="16.125" style="11" bestFit="1" customWidth="1"/>
    <col min="1025" max="1025" width="13.875" style="11" bestFit="1" customWidth="1"/>
    <col min="1026" max="1026" width="17.25" style="11" bestFit="1" customWidth="1"/>
    <col min="1027" max="1028" width="20.5" style="11" bestFit="1" customWidth="1"/>
    <col min="1029" max="1029" width="0" style="11" hidden="1" customWidth="1"/>
    <col min="1030" max="1030" width="18.375" style="11" bestFit="1" customWidth="1"/>
    <col min="1031" max="1032" width="0" style="11" hidden="1" customWidth="1"/>
    <col min="1033" max="1276" width="9" style="11"/>
    <col min="1277" max="1277" width="6.625" style="11" customWidth="1"/>
    <col min="1278" max="1279" width="21.625" style="11" customWidth="1"/>
    <col min="1280" max="1280" width="16.125" style="11" bestFit="1" customWidth="1"/>
    <col min="1281" max="1281" width="13.875" style="11" bestFit="1" customWidth="1"/>
    <col min="1282" max="1282" width="17.25" style="11" bestFit="1" customWidth="1"/>
    <col min="1283" max="1284" width="20.5" style="11" bestFit="1" customWidth="1"/>
    <col min="1285" max="1285" width="0" style="11" hidden="1" customWidth="1"/>
    <col min="1286" max="1286" width="18.375" style="11" bestFit="1" customWidth="1"/>
    <col min="1287" max="1288" width="0" style="11" hidden="1" customWidth="1"/>
    <col min="1289" max="1532" width="9" style="11"/>
    <col min="1533" max="1533" width="6.625" style="11" customWidth="1"/>
    <col min="1534" max="1535" width="21.625" style="11" customWidth="1"/>
    <col min="1536" max="1536" width="16.125" style="11" bestFit="1" customWidth="1"/>
    <col min="1537" max="1537" width="13.875" style="11" bestFit="1" customWidth="1"/>
    <col min="1538" max="1538" width="17.25" style="11" bestFit="1" customWidth="1"/>
    <col min="1539" max="1540" width="20.5" style="11" bestFit="1" customWidth="1"/>
    <col min="1541" max="1541" width="0" style="11" hidden="1" customWidth="1"/>
    <col min="1542" max="1542" width="18.375" style="11" bestFit="1" customWidth="1"/>
    <col min="1543" max="1544" width="0" style="11" hidden="1" customWidth="1"/>
    <col min="1545" max="1788" width="9" style="11"/>
    <col min="1789" max="1789" width="6.625" style="11" customWidth="1"/>
    <col min="1790" max="1791" width="21.625" style="11" customWidth="1"/>
    <col min="1792" max="1792" width="16.125" style="11" bestFit="1" customWidth="1"/>
    <col min="1793" max="1793" width="13.875" style="11" bestFit="1" customWidth="1"/>
    <col min="1794" max="1794" width="17.25" style="11" bestFit="1" customWidth="1"/>
    <col min="1795" max="1796" width="20.5" style="11" bestFit="1" customWidth="1"/>
    <col min="1797" max="1797" width="0" style="11" hidden="1" customWidth="1"/>
    <col min="1798" max="1798" width="18.375" style="11" bestFit="1" customWidth="1"/>
    <col min="1799" max="1800" width="0" style="11" hidden="1" customWidth="1"/>
    <col min="1801" max="2044" width="9" style="11"/>
    <col min="2045" max="2045" width="6.625" style="11" customWidth="1"/>
    <col min="2046" max="2047" width="21.625" style="11" customWidth="1"/>
    <col min="2048" max="2048" width="16.125" style="11" bestFit="1" customWidth="1"/>
    <col min="2049" max="2049" width="13.875" style="11" bestFit="1" customWidth="1"/>
    <col min="2050" max="2050" width="17.25" style="11" bestFit="1" customWidth="1"/>
    <col min="2051" max="2052" width="20.5" style="11" bestFit="1" customWidth="1"/>
    <col min="2053" max="2053" width="0" style="11" hidden="1" customWidth="1"/>
    <col min="2054" max="2054" width="18.375" style="11" bestFit="1" customWidth="1"/>
    <col min="2055" max="2056" width="0" style="11" hidden="1" customWidth="1"/>
    <col min="2057" max="2300" width="9" style="11"/>
    <col min="2301" max="2301" width="6.625" style="11" customWidth="1"/>
    <col min="2302" max="2303" width="21.625" style="11" customWidth="1"/>
    <col min="2304" max="2304" width="16.125" style="11" bestFit="1" customWidth="1"/>
    <col min="2305" max="2305" width="13.875" style="11" bestFit="1" customWidth="1"/>
    <col min="2306" max="2306" width="17.25" style="11" bestFit="1" customWidth="1"/>
    <col min="2307" max="2308" width="20.5" style="11" bestFit="1" customWidth="1"/>
    <col min="2309" max="2309" width="0" style="11" hidden="1" customWidth="1"/>
    <col min="2310" max="2310" width="18.375" style="11" bestFit="1" customWidth="1"/>
    <col min="2311" max="2312" width="0" style="11" hidden="1" customWidth="1"/>
    <col min="2313" max="2556" width="9" style="11"/>
    <col min="2557" max="2557" width="6.625" style="11" customWidth="1"/>
    <col min="2558" max="2559" width="21.625" style="11" customWidth="1"/>
    <col min="2560" max="2560" width="16.125" style="11" bestFit="1" customWidth="1"/>
    <col min="2561" max="2561" width="13.875" style="11" bestFit="1" customWidth="1"/>
    <col min="2562" max="2562" width="17.25" style="11" bestFit="1" customWidth="1"/>
    <col min="2563" max="2564" width="20.5" style="11" bestFit="1" customWidth="1"/>
    <col min="2565" max="2565" width="0" style="11" hidden="1" customWidth="1"/>
    <col min="2566" max="2566" width="18.375" style="11" bestFit="1" customWidth="1"/>
    <col min="2567" max="2568" width="0" style="11" hidden="1" customWidth="1"/>
    <col min="2569" max="2812" width="9" style="11"/>
    <col min="2813" max="2813" width="6.625" style="11" customWidth="1"/>
    <col min="2814" max="2815" width="21.625" style="11" customWidth="1"/>
    <col min="2816" max="2816" width="16.125" style="11" bestFit="1" customWidth="1"/>
    <col min="2817" max="2817" width="13.875" style="11" bestFit="1" customWidth="1"/>
    <col min="2818" max="2818" width="17.25" style="11" bestFit="1" customWidth="1"/>
    <col min="2819" max="2820" width="20.5" style="11" bestFit="1" customWidth="1"/>
    <col min="2821" max="2821" width="0" style="11" hidden="1" customWidth="1"/>
    <col min="2822" max="2822" width="18.375" style="11" bestFit="1" customWidth="1"/>
    <col min="2823" max="2824" width="0" style="11" hidden="1" customWidth="1"/>
    <col min="2825" max="3068" width="9" style="11"/>
    <col min="3069" max="3069" width="6.625" style="11" customWidth="1"/>
    <col min="3070" max="3071" width="21.625" style="11" customWidth="1"/>
    <col min="3072" max="3072" width="16.125" style="11" bestFit="1" customWidth="1"/>
    <col min="3073" max="3073" width="13.875" style="11" bestFit="1" customWidth="1"/>
    <col min="3074" max="3074" width="17.25" style="11" bestFit="1" customWidth="1"/>
    <col min="3075" max="3076" width="20.5" style="11" bestFit="1" customWidth="1"/>
    <col min="3077" max="3077" width="0" style="11" hidden="1" customWidth="1"/>
    <col min="3078" max="3078" width="18.375" style="11" bestFit="1" customWidth="1"/>
    <col min="3079" max="3080" width="0" style="11" hidden="1" customWidth="1"/>
    <col min="3081" max="3324" width="9" style="11"/>
    <col min="3325" max="3325" width="6.625" style="11" customWidth="1"/>
    <col min="3326" max="3327" width="21.625" style="11" customWidth="1"/>
    <col min="3328" max="3328" width="16.125" style="11" bestFit="1" customWidth="1"/>
    <col min="3329" max="3329" width="13.875" style="11" bestFit="1" customWidth="1"/>
    <col min="3330" max="3330" width="17.25" style="11" bestFit="1" customWidth="1"/>
    <col min="3331" max="3332" width="20.5" style="11" bestFit="1" customWidth="1"/>
    <col min="3333" max="3333" width="0" style="11" hidden="1" customWidth="1"/>
    <col min="3334" max="3334" width="18.375" style="11" bestFit="1" customWidth="1"/>
    <col min="3335" max="3336" width="0" style="11" hidden="1" customWidth="1"/>
    <col min="3337" max="3580" width="9" style="11"/>
    <col min="3581" max="3581" width="6.625" style="11" customWidth="1"/>
    <col min="3582" max="3583" width="21.625" style="11" customWidth="1"/>
    <col min="3584" max="3584" width="16.125" style="11" bestFit="1" customWidth="1"/>
    <col min="3585" max="3585" width="13.875" style="11" bestFit="1" customWidth="1"/>
    <col min="3586" max="3586" width="17.25" style="11" bestFit="1" customWidth="1"/>
    <col min="3587" max="3588" width="20.5" style="11" bestFit="1" customWidth="1"/>
    <col min="3589" max="3589" width="0" style="11" hidden="1" customWidth="1"/>
    <col min="3590" max="3590" width="18.375" style="11" bestFit="1" customWidth="1"/>
    <col min="3591" max="3592" width="0" style="11" hidden="1" customWidth="1"/>
    <col min="3593" max="3836" width="9" style="11"/>
    <col min="3837" max="3837" width="6.625" style="11" customWidth="1"/>
    <col min="3838" max="3839" width="21.625" style="11" customWidth="1"/>
    <col min="3840" max="3840" width="16.125" style="11" bestFit="1" customWidth="1"/>
    <col min="3841" max="3841" width="13.875" style="11" bestFit="1" customWidth="1"/>
    <col min="3842" max="3842" width="17.25" style="11" bestFit="1" customWidth="1"/>
    <col min="3843" max="3844" width="20.5" style="11" bestFit="1" customWidth="1"/>
    <col min="3845" max="3845" width="0" style="11" hidden="1" customWidth="1"/>
    <col min="3846" max="3846" width="18.375" style="11" bestFit="1" customWidth="1"/>
    <col min="3847" max="3848" width="0" style="11" hidden="1" customWidth="1"/>
    <col min="3849" max="4092" width="9" style="11"/>
    <col min="4093" max="4093" width="6.625" style="11" customWidth="1"/>
    <col min="4094" max="4095" width="21.625" style="11" customWidth="1"/>
    <col min="4096" max="4096" width="16.125" style="11" bestFit="1" customWidth="1"/>
    <col min="4097" max="4097" width="13.875" style="11" bestFit="1" customWidth="1"/>
    <col min="4098" max="4098" width="17.25" style="11" bestFit="1" customWidth="1"/>
    <col min="4099" max="4100" width="20.5" style="11" bestFit="1" customWidth="1"/>
    <col min="4101" max="4101" width="0" style="11" hidden="1" customWidth="1"/>
    <col min="4102" max="4102" width="18.375" style="11" bestFit="1" customWidth="1"/>
    <col min="4103" max="4104" width="0" style="11" hidden="1" customWidth="1"/>
    <col min="4105" max="4348" width="9" style="11"/>
    <col min="4349" max="4349" width="6.625" style="11" customWidth="1"/>
    <col min="4350" max="4351" width="21.625" style="11" customWidth="1"/>
    <col min="4352" max="4352" width="16.125" style="11" bestFit="1" customWidth="1"/>
    <col min="4353" max="4353" width="13.875" style="11" bestFit="1" customWidth="1"/>
    <col min="4354" max="4354" width="17.25" style="11" bestFit="1" customWidth="1"/>
    <col min="4355" max="4356" width="20.5" style="11" bestFit="1" customWidth="1"/>
    <col min="4357" max="4357" width="0" style="11" hidden="1" customWidth="1"/>
    <col min="4358" max="4358" width="18.375" style="11" bestFit="1" customWidth="1"/>
    <col min="4359" max="4360" width="0" style="11" hidden="1" customWidth="1"/>
    <col min="4361" max="4604" width="9" style="11"/>
    <col min="4605" max="4605" width="6.625" style="11" customWidth="1"/>
    <col min="4606" max="4607" width="21.625" style="11" customWidth="1"/>
    <col min="4608" max="4608" width="16.125" style="11" bestFit="1" customWidth="1"/>
    <col min="4609" max="4609" width="13.875" style="11" bestFit="1" customWidth="1"/>
    <col min="4610" max="4610" width="17.25" style="11" bestFit="1" customWidth="1"/>
    <col min="4611" max="4612" width="20.5" style="11" bestFit="1" customWidth="1"/>
    <col min="4613" max="4613" width="0" style="11" hidden="1" customWidth="1"/>
    <col min="4614" max="4614" width="18.375" style="11" bestFit="1" customWidth="1"/>
    <col min="4615" max="4616" width="0" style="11" hidden="1" customWidth="1"/>
    <col min="4617" max="4860" width="9" style="11"/>
    <col min="4861" max="4861" width="6.625" style="11" customWidth="1"/>
    <col min="4862" max="4863" width="21.625" style="11" customWidth="1"/>
    <col min="4864" max="4864" width="16.125" style="11" bestFit="1" customWidth="1"/>
    <col min="4865" max="4865" width="13.875" style="11" bestFit="1" customWidth="1"/>
    <col min="4866" max="4866" width="17.25" style="11" bestFit="1" customWidth="1"/>
    <col min="4867" max="4868" width="20.5" style="11" bestFit="1" customWidth="1"/>
    <col min="4869" max="4869" width="0" style="11" hidden="1" customWidth="1"/>
    <col min="4870" max="4870" width="18.375" style="11" bestFit="1" customWidth="1"/>
    <col min="4871" max="4872" width="0" style="11" hidden="1" customWidth="1"/>
    <col min="4873" max="5116" width="9" style="11"/>
    <col min="5117" max="5117" width="6.625" style="11" customWidth="1"/>
    <col min="5118" max="5119" width="21.625" style="11" customWidth="1"/>
    <col min="5120" max="5120" width="16.125" style="11" bestFit="1" customWidth="1"/>
    <col min="5121" max="5121" width="13.875" style="11" bestFit="1" customWidth="1"/>
    <col min="5122" max="5122" width="17.25" style="11" bestFit="1" customWidth="1"/>
    <col min="5123" max="5124" width="20.5" style="11" bestFit="1" customWidth="1"/>
    <col min="5125" max="5125" width="0" style="11" hidden="1" customWidth="1"/>
    <col min="5126" max="5126" width="18.375" style="11" bestFit="1" customWidth="1"/>
    <col min="5127" max="5128" width="0" style="11" hidden="1" customWidth="1"/>
    <col min="5129" max="5372" width="9" style="11"/>
    <col min="5373" max="5373" width="6.625" style="11" customWidth="1"/>
    <col min="5374" max="5375" width="21.625" style="11" customWidth="1"/>
    <col min="5376" max="5376" width="16.125" style="11" bestFit="1" customWidth="1"/>
    <col min="5377" max="5377" width="13.875" style="11" bestFit="1" customWidth="1"/>
    <col min="5378" max="5378" width="17.25" style="11" bestFit="1" customWidth="1"/>
    <col min="5379" max="5380" width="20.5" style="11" bestFit="1" customWidth="1"/>
    <col min="5381" max="5381" width="0" style="11" hidden="1" customWidth="1"/>
    <col min="5382" max="5382" width="18.375" style="11" bestFit="1" customWidth="1"/>
    <col min="5383" max="5384" width="0" style="11" hidden="1" customWidth="1"/>
    <col min="5385" max="5628" width="9" style="11"/>
    <col min="5629" max="5629" width="6.625" style="11" customWidth="1"/>
    <col min="5630" max="5631" width="21.625" style="11" customWidth="1"/>
    <col min="5632" max="5632" width="16.125" style="11" bestFit="1" customWidth="1"/>
    <col min="5633" max="5633" width="13.875" style="11" bestFit="1" customWidth="1"/>
    <col min="5634" max="5634" width="17.25" style="11" bestFit="1" customWidth="1"/>
    <col min="5635" max="5636" width="20.5" style="11" bestFit="1" customWidth="1"/>
    <col min="5637" max="5637" width="0" style="11" hidden="1" customWidth="1"/>
    <col min="5638" max="5638" width="18.375" style="11" bestFit="1" customWidth="1"/>
    <col min="5639" max="5640" width="0" style="11" hidden="1" customWidth="1"/>
    <col min="5641" max="5884" width="9" style="11"/>
    <col min="5885" max="5885" width="6.625" style="11" customWidth="1"/>
    <col min="5886" max="5887" width="21.625" style="11" customWidth="1"/>
    <col min="5888" max="5888" width="16.125" style="11" bestFit="1" customWidth="1"/>
    <col min="5889" max="5889" width="13.875" style="11" bestFit="1" customWidth="1"/>
    <col min="5890" max="5890" width="17.25" style="11" bestFit="1" customWidth="1"/>
    <col min="5891" max="5892" width="20.5" style="11" bestFit="1" customWidth="1"/>
    <col min="5893" max="5893" width="0" style="11" hidden="1" customWidth="1"/>
    <col min="5894" max="5894" width="18.375" style="11" bestFit="1" customWidth="1"/>
    <col min="5895" max="5896" width="0" style="11" hidden="1" customWidth="1"/>
    <col min="5897" max="6140" width="9" style="11"/>
    <col min="6141" max="6141" width="6.625" style="11" customWidth="1"/>
    <col min="6142" max="6143" width="21.625" style="11" customWidth="1"/>
    <col min="6144" max="6144" width="16.125" style="11" bestFit="1" customWidth="1"/>
    <col min="6145" max="6145" width="13.875" style="11" bestFit="1" customWidth="1"/>
    <col min="6146" max="6146" width="17.25" style="11" bestFit="1" customWidth="1"/>
    <col min="6147" max="6148" width="20.5" style="11" bestFit="1" customWidth="1"/>
    <col min="6149" max="6149" width="0" style="11" hidden="1" customWidth="1"/>
    <col min="6150" max="6150" width="18.375" style="11" bestFit="1" customWidth="1"/>
    <col min="6151" max="6152" width="0" style="11" hidden="1" customWidth="1"/>
    <col min="6153" max="6396" width="9" style="11"/>
    <col min="6397" max="6397" width="6.625" style="11" customWidth="1"/>
    <col min="6398" max="6399" width="21.625" style="11" customWidth="1"/>
    <col min="6400" max="6400" width="16.125" style="11" bestFit="1" customWidth="1"/>
    <col min="6401" max="6401" width="13.875" style="11" bestFit="1" customWidth="1"/>
    <col min="6402" max="6402" width="17.25" style="11" bestFit="1" customWidth="1"/>
    <col min="6403" max="6404" width="20.5" style="11" bestFit="1" customWidth="1"/>
    <col min="6405" max="6405" width="0" style="11" hidden="1" customWidth="1"/>
    <col min="6406" max="6406" width="18.375" style="11" bestFit="1" customWidth="1"/>
    <col min="6407" max="6408" width="0" style="11" hidden="1" customWidth="1"/>
    <col min="6409" max="6652" width="9" style="11"/>
    <col min="6653" max="6653" width="6.625" style="11" customWidth="1"/>
    <col min="6654" max="6655" width="21.625" style="11" customWidth="1"/>
    <col min="6656" max="6656" width="16.125" style="11" bestFit="1" customWidth="1"/>
    <col min="6657" max="6657" width="13.875" style="11" bestFit="1" customWidth="1"/>
    <col min="6658" max="6658" width="17.25" style="11" bestFit="1" customWidth="1"/>
    <col min="6659" max="6660" width="20.5" style="11" bestFit="1" customWidth="1"/>
    <col min="6661" max="6661" width="0" style="11" hidden="1" customWidth="1"/>
    <col min="6662" max="6662" width="18.375" style="11" bestFit="1" customWidth="1"/>
    <col min="6663" max="6664" width="0" style="11" hidden="1" customWidth="1"/>
    <col min="6665" max="6908" width="9" style="11"/>
    <col min="6909" max="6909" width="6.625" style="11" customWidth="1"/>
    <col min="6910" max="6911" width="21.625" style="11" customWidth="1"/>
    <col min="6912" max="6912" width="16.125" style="11" bestFit="1" customWidth="1"/>
    <col min="6913" max="6913" width="13.875" style="11" bestFit="1" customWidth="1"/>
    <col min="6914" max="6914" width="17.25" style="11" bestFit="1" customWidth="1"/>
    <col min="6915" max="6916" width="20.5" style="11" bestFit="1" customWidth="1"/>
    <col min="6917" max="6917" width="0" style="11" hidden="1" customWidth="1"/>
    <col min="6918" max="6918" width="18.375" style="11" bestFit="1" customWidth="1"/>
    <col min="6919" max="6920" width="0" style="11" hidden="1" customWidth="1"/>
    <col min="6921" max="7164" width="9" style="11"/>
    <col min="7165" max="7165" width="6.625" style="11" customWidth="1"/>
    <col min="7166" max="7167" width="21.625" style="11" customWidth="1"/>
    <col min="7168" max="7168" width="16.125" style="11" bestFit="1" customWidth="1"/>
    <col min="7169" max="7169" width="13.875" style="11" bestFit="1" customWidth="1"/>
    <col min="7170" max="7170" width="17.25" style="11" bestFit="1" customWidth="1"/>
    <col min="7171" max="7172" width="20.5" style="11" bestFit="1" customWidth="1"/>
    <col min="7173" max="7173" width="0" style="11" hidden="1" customWidth="1"/>
    <col min="7174" max="7174" width="18.375" style="11" bestFit="1" customWidth="1"/>
    <col min="7175" max="7176" width="0" style="11" hidden="1" customWidth="1"/>
    <col min="7177" max="7420" width="9" style="11"/>
    <col min="7421" max="7421" width="6.625" style="11" customWidth="1"/>
    <col min="7422" max="7423" width="21.625" style="11" customWidth="1"/>
    <col min="7424" max="7424" width="16.125" style="11" bestFit="1" customWidth="1"/>
    <col min="7425" max="7425" width="13.875" style="11" bestFit="1" customWidth="1"/>
    <col min="7426" max="7426" width="17.25" style="11" bestFit="1" customWidth="1"/>
    <col min="7427" max="7428" width="20.5" style="11" bestFit="1" customWidth="1"/>
    <col min="7429" max="7429" width="0" style="11" hidden="1" customWidth="1"/>
    <col min="7430" max="7430" width="18.375" style="11" bestFit="1" customWidth="1"/>
    <col min="7431" max="7432" width="0" style="11" hidden="1" customWidth="1"/>
    <col min="7433" max="7676" width="9" style="11"/>
    <col min="7677" max="7677" width="6.625" style="11" customWidth="1"/>
    <col min="7678" max="7679" width="21.625" style="11" customWidth="1"/>
    <col min="7680" max="7680" width="16.125" style="11" bestFit="1" customWidth="1"/>
    <col min="7681" max="7681" width="13.875" style="11" bestFit="1" customWidth="1"/>
    <col min="7682" max="7682" width="17.25" style="11" bestFit="1" customWidth="1"/>
    <col min="7683" max="7684" width="20.5" style="11" bestFit="1" customWidth="1"/>
    <col min="7685" max="7685" width="0" style="11" hidden="1" customWidth="1"/>
    <col min="7686" max="7686" width="18.375" style="11" bestFit="1" customWidth="1"/>
    <col min="7687" max="7688" width="0" style="11" hidden="1" customWidth="1"/>
    <col min="7689" max="7932" width="9" style="11"/>
    <col min="7933" max="7933" width="6.625" style="11" customWidth="1"/>
    <col min="7934" max="7935" width="21.625" style="11" customWidth="1"/>
    <col min="7936" max="7936" width="16.125" style="11" bestFit="1" customWidth="1"/>
    <col min="7937" max="7937" width="13.875" style="11" bestFit="1" customWidth="1"/>
    <col min="7938" max="7938" width="17.25" style="11" bestFit="1" customWidth="1"/>
    <col min="7939" max="7940" width="20.5" style="11" bestFit="1" customWidth="1"/>
    <col min="7941" max="7941" width="0" style="11" hidden="1" customWidth="1"/>
    <col min="7942" max="7942" width="18.375" style="11" bestFit="1" customWidth="1"/>
    <col min="7943" max="7944" width="0" style="11" hidden="1" customWidth="1"/>
    <col min="7945" max="8188" width="9" style="11"/>
    <col min="8189" max="8189" width="6.625" style="11" customWidth="1"/>
    <col min="8190" max="8191" width="21.625" style="11" customWidth="1"/>
    <col min="8192" max="8192" width="16.125" style="11" bestFit="1" customWidth="1"/>
    <col min="8193" max="8193" width="13.875" style="11" bestFit="1" customWidth="1"/>
    <col min="8194" max="8194" width="17.25" style="11" bestFit="1" customWidth="1"/>
    <col min="8195" max="8196" width="20.5" style="11" bestFit="1" customWidth="1"/>
    <col min="8197" max="8197" width="0" style="11" hidden="1" customWidth="1"/>
    <col min="8198" max="8198" width="18.375" style="11" bestFit="1" customWidth="1"/>
    <col min="8199" max="8200" width="0" style="11" hidden="1" customWidth="1"/>
    <col min="8201" max="8444" width="9" style="11"/>
    <col min="8445" max="8445" width="6.625" style="11" customWidth="1"/>
    <col min="8446" max="8447" width="21.625" style="11" customWidth="1"/>
    <col min="8448" max="8448" width="16.125" style="11" bestFit="1" customWidth="1"/>
    <col min="8449" max="8449" width="13.875" style="11" bestFit="1" customWidth="1"/>
    <col min="8450" max="8450" width="17.25" style="11" bestFit="1" customWidth="1"/>
    <col min="8451" max="8452" width="20.5" style="11" bestFit="1" customWidth="1"/>
    <col min="8453" max="8453" width="0" style="11" hidden="1" customWidth="1"/>
    <col min="8454" max="8454" width="18.375" style="11" bestFit="1" customWidth="1"/>
    <col min="8455" max="8456" width="0" style="11" hidden="1" customWidth="1"/>
    <col min="8457" max="8700" width="9" style="11"/>
    <col min="8701" max="8701" width="6.625" style="11" customWidth="1"/>
    <col min="8702" max="8703" width="21.625" style="11" customWidth="1"/>
    <col min="8704" max="8704" width="16.125" style="11" bestFit="1" customWidth="1"/>
    <col min="8705" max="8705" width="13.875" style="11" bestFit="1" customWidth="1"/>
    <col min="8706" max="8706" width="17.25" style="11" bestFit="1" customWidth="1"/>
    <col min="8707" max="8708" width="20.5" style="11" bestFit="1" customWidth="1"/>
    <col min="8709" max="8709" width="0" style="11" hidden="1" customWidth="1"/>
    <col min="8710" max="8710" width="18.375" style="11" bestFit="1" customWidth="1"/>
    <col min="8711" max="8712" width="0" style="11" hidden="1" customWidth="1"/>
    <col min="8713" max="8956" width="9" style="11"/>
    <col min="8957" max="8957" width="6.625" style="11" customWidth="1"/>
    <col min="8958" max="8959" width="21.625" style="11" customWidth="1"/>
    <col min="8960" max="8960" width="16.125" style="11" bestFit="1" customWidth="1"/>
    <col min="8961" max="8961" width="13.875" style="11" bestFit="1" customWidth="1"/>
    <col min="8962" max="8962" width="17.25" style="11" bestFit="1" customWidth="1"/>
    <col min="8963" max="8964" width="20.5" style="11" bestFit="1" customWidth="1"/>
    <col min="8965" max="8965" width="0" style="11" hidden="1" customWidth="1"/>
    <col min="8966" max="8966" width="18.375" style="11" bestFit="1" customWidth="1"/>
    <col min="8967" max="8968" width="0" style="11" hidden="1" customWidth="1"/>
    <col min="8969" max="9212" width="9" style="11"/>
    <col min="9213" max="9213" width="6.625" style="11" customWidth="1"/>
    <col min="9214" max="9215" width="21.625" style="11" customWidth="1"/>
    <col min="9216" max="9216" width="16.125" style="11" bestFit="1" customWidth="1"/>
    <col min="9217" max="9217" width="13.875" style="11" bestFit="1" customWidth="1"/>
    <col min="9218" max="9218" width="17.25" style="11" bestFit="1" customWidth="1"/>
    <col min="9219" max="9220" width="20.5" style="11" bestFit="1" customWidth="1"/>
    <col min="9221" max="9221" width="0" style="11" hidden="1" customWidth="1"/>
    <col min="9222" max="9222" width="18.375" style="11" bestFit="1" customWidth="1"/>
    <col min="9223" max="9224" width="0" style="11" hidden="1" customWidth="1"/>
    <col min="9225" max="9468" width="9" style="11"/>
    <col min="9469" max="9469" width="6.625" style="11" customWidth="1"/>
    <col min="9470" max="9471" width="21.625" style="11" customWidth="1"/>
    <col min="9472" max="9472" width="16.125" style="11" bestFit="1" customWidth="1"/>
    <col min="9473" max="9473" width="13.875" style="11" bestFit="1" customWidth="1"/>
    <col min="9474" max="9474" width="17.25" style="11" bestFit="1" customWidth="1"/>
    <col min="9475" max="9476" width="20.5" style="11" bestFit="1" customWidth="1"/>
    <col min="9477" max="9477" width="0" style="11" hidden="1" customWidth="1"/>
    <col min="9478" max="9478" width="18.375" style="11" bestFit="1" customWidth="1"/>
    <col min="9479" max="9480" width="0" style="11" hidden="1" customWidth="1"/>
    <col min="9481" max="9724" width="9" style="11"/>
    <col min="9725" max="9725" width="6.625" style="11" customWidth="1"/>
    <col min="9726" max="9727" width="21.625" style="11" customWidth="1"/>
    <col min="9728" max="9728" width="16.125" style="11" bestFit="1" customWidth="1"/>
    <col min="9729" max="9729" width="13.875" style="11" bestFit="1" customWidth="1"/>
    <col min="9730" max="9730" width="17.25" style="11" bestFit="1" customWidth="1"/>
    <col min="9731" max="9732" width="20.5" style="11" bestFit="1" customWidth="1"/>
    <col min="9733" max="9733" width="0" style="11" hidden="1" customWidth="1"/>
    <col min="9734" max="9734" width="18.375" style="11" bestFit="1" customWidth="1"/>
    <col min="9735" max="9736" width="0" style="11" hidden="1" customWidth="1"/>
    <col min="9737" max="9980" width="9" style="11"/>
    <col min="9981" max="9981" width="6.625" style="11" customWidth="1"/>
    <col min="9982" max="9983" width="21.625" style="11" customWidth="1"/>
    <col min="9984" max="9984" width="16.125" style="11" bestFit="1" customWidth="1"/>
    <col min="9985" max="9985" width="13.875" style="11" bestFit="1" customWidth="1"/>
    <col min="9986" max="9986" width="17.25" style="11" bestFit="1" customWidth="1"/>
    <col min="9987" max="9988" width="20.5" style="11" bestFit="1" customWidth="1"/>
    <col min="9989" max="9989" width="0" style="11" hidden="1" customWidth="1"/>
    <col min="9990" max="9990" width="18.375" style="11" bestFit="1" customWidth="1"/>
    <col min="9991" max="9992" width="0" style="11" hidden="1" customWidth="1"/>
    <col min="9993" max="10236" width="9" style="11"/>
    <col min="10237" max="10237" width="6.625" style="11" customWidth="1"/>
    <col min="10238" max="10239" width="21.625" style="11" customWidth="1"/>
    <col min="10240" max="10240" width="16.125" style="11" bestFit="1" customWidth="1"/>
    <col min="10241" max="10241" width="13.875" style="11" bestFit="1" customWidth="1"/>
    <col min="10242" max="10242" width="17.25" style="11" bestFit="1" customWidth="1"/>
    <col min="10243" max="10244" width="20.5" style="11" bestFit="1" customWidth="1"/>
    <col min="10245" max="10245" width="0" style="11" hidden="1" customWidth="1"/>
    <col min="10246" max="10246" width="18.375" style="11" bestFit="1" customWidth="1"/>
    <col min="10247" max="10248" width="0" style="11" hidden="1" customWidth="1"/>
    <col min="10249" max="10492" width="9" style="11"/>
    <col min="10493" max="10493" width="6.625" style="11" customWidth="1"/>
    <col min="10494" max="10495" width="21.625" style="11" customWidth="1"/>
    <col min="10496" max="10496" width="16.125" style="11" bestFit="1" customWidth="1"/>
    <col min="10497" max="10497" width="13.875" style="11" bestFit="1" customWidth="1"/>
    <col min="10498" max="10498" width="17.25" style="11" bestFit="1" customWidth="1"/>
    <col min="10499" max="10500" width="20.5" style="11" bestFit="1" customWidth="1"/>
    <col min="10501" max="10501" width="0" style="11" hidden="1" customWidth="1"/>
    <col min="10502" max="10502" width="18.375" style="11" bestFit="1" customWidth="1"/>
    <col min="10503" max="10504" width="0" style="11" hidden="1" customWidth="1"/>
    <col min="10505" max="10748" width="9" style="11"/>
    <col min="10749" max="10749" width="6.625" style="11" customWidth="1"/>
    <col min="10750" max="10751" width="21.625" style="11" customWidth="1"/>
    <col min="10752" max="10752" width="16.125" style="11" bestFit="1" customWidth="1"/>
    <col min="10753" max="10753" width="13.875" style="11" bestFit="1" customWidth="1"/>
    <col min="10754" max="10754" width="17.25" style="11" bestFit="1" customWidth="1"/>
    <col min="10755" max="10756" width="20.5" style="11" bestFit="1" customWidth="1"/>
    <col min="10757" max="10757" width="0" style="11" hidden="1" customWidth="1"/>
    <col min="10758" max="10758" width="18.375" style="11" bestFit="1" customWidth="1"/>
    <col min="10759" max="10760" width="0" style="11" hidden="1" customWidth="1"/>
    <col min="10761" max="11004" width="9" style="11"/>
    <col min="11005" max="11005" width="6.625" style="11" customWidth="1"/>
    <col min="11006" max="11007" width="21.625" style="11" customWidth="1"/>
    <col min="11008" max="11008" width="16.125" style="11" bestFit="1" customWidth="1"/>
    <col min="11009" max="11009" width="13.875" style="11" bestFit="1" customWidth="1"/>
    <col min="11010" max="11010" width="17.25" style="11" bestFit="1" customWidth="1"/>
    <col min="11011" max="11012" width="20.5" style="11" bestFit="1" customWidth="1"/>
    <col min="11013" max="11013" width="0" style="11" hidden="1" customWidth="1"/>
    <col min="11014" max="11014" width="18.375" style="11" bestFit="1" customWidth="1"/>
    <col min="11015" max="11016" width="0" style="11" hidden="1" customWidth="1"/>
    <col min="11017" max="11260" width="9" style="11"/>
    <col min="11261" max="11261" width="6.625" style="11" customWidth="1"/>
    <col min="11262" max="11263" width="21.625" style="11" customWidth="1"/>
    <col min="11264" max="11264" width="16.125" style="11" bestFit="1" customWidth="1"/>
    <col min="11265" max="11265" width="13.875" style="11" bestFit="1" customWidth="1"/>
    <col min="11266" max="11266" width="17.25" style="11" bestFit="1" customWidth="1"/>
    <col min="11267" max="11268" width="20.5" style="11" bestFit="1" customWidth="1"/>
    <col min="11269" max="11269" width="0" style="11" hidden="1" customWidth="1"/>
    <col min="11270" max="11270" width="18.375" style="11" bestFit="1" customWidth="1"/>
    <col min="11271" max="11272" width="0" style="11" hidden="1" customWidth="1"/>
    <col min="11273" max="11516" width="9" style="11"/>
    <col min="11517" max="11517" width="6.625" style="11" customWidth="1"/>
    <col min="11518" max="11519" width="21.625" style="11" customWidth="1"/>
    <col min="11520" max="11520" width="16.125" style="11" bestFit="1" customWidth="1"/>
    <col min="11521" max="11521" width="13.875" style="11" bestFit="1" customWidth="1"/>
    <col min="11522" max="11522" width="17.25" style="11" bestFit="1" customWidth="1"/>
    <col min="11523" max="11524" width="20.5" style="11" bestFit="1" customWidth="1"/>
    <col min="11525" max="11525" width="0" style="11" hidden="1" customWidth="1"/>
    <col min="11526" max="11526" width="18.375" style="11" bestFit="1" customWidth="1"/>
    <col min="11527" max="11528" width="0" style="11" hidden="1" customWidth="1"/>
    <col min="11529" max="11772" width="9" style="11"/>
    <col min="11773" max="11773" width="6.625" style="11" customWidth="1"/>
    <col min="11774" max="11775" width="21.625" style="11" customWidth="1"/>
    <col min="11776" max="11776" width="16.125" style="11" bestFit="1" customWidth="1"/>
    <col min="11777" max="11777" width="13.875" style="11" bestFit="1" customWidth="1"/>
    <col min="11778" max="11778" width="17.25" style="11" bestFit="1" customWidth="1"/>
    <col min="11779" max="11780" width="20.5" style="11" bestFit="1" customWidth="1"/>
    <col min="11781" max="11781" width="0" style="11" hidden="1" customWidth="1"/>
    <col min="11782" max="11782" width="18.375" style="11" bestFit="1" customWidth="1"/>
    <col min="11783" max="11784" width="0" style="11" hidden="1" customWidth="1"/>
    <col min="11785" max="12028" width="9" style="11"/>
    <col min="12029" max="12029" width="6.625" style="11" customWidth="1"/>
    <col min="12030" max="12031" width="21.625" style="11" customWidth="1"/>
    <col min="12032" max="12032" width="16.125" style="11" bestFit="1" customWidth="1"/>
    <col min="12033" max="12033" width="13.875" style="11" bestFit="1" customWidth="1"/>
    <col min="12034" max="12034" width="17.25" style="11" bestFit="1" customWidth="1"/>
    <col min="12035" max="12036" width="20.5" style="11" bestFit="1" customWidth="1"/>
    <col min="12037" max="12037" width="0" style="11" hidden="1" customWidth="1"/>
    <col min="12038" max="12038" width="18.375" style="11" bestFit="1" customWidth="1"/>
    <col min="12039" max="12040" width="0" style="11" hidden="1" customWidth="1"/>
    <col min="12041" max="12284" width="9" style="11"/>
    <col min="12285" max="12285" width="6.625" style="11" customWidth="1"/>
    <col min="12286" max="12287" width="21.625" style="11" customWidth="1"/>
    <col min="12288" max="12288" width="16.125" style="11" bestFit="1" customWidth="1"/>
    <col min="12289" max="12289" width="13.875" style="11" bestFit="1" customWidth="1"/>
    <col min="12290" max="12290" width="17.25" style="11" bestFit="1" customWidth="1"/>
    <col min="12291" max="12292" width="20.5" style="11" bestFit="1" customWidth="1"/>
    <col min="12293" max="12293" width="0" style="11" hidden="1" customWidth="1"/>
    <col min="12294" max="12294" width="18.375" style="11" bestFit="1" customWidth="1"/>
    <col min="12295" max="12296" width="0" style="11" hidden="1" customWidth="1"/>
    <col min="12297" max="12540" width="9" style="11"/>
    <col min="12541" max="12541" width="6.625" style="11" customWidth="1"/>
    <col min="12542" max="12543" width="21.625" style="11" customWidth="1"/>
    <col min="12544" max="12544" width="16.125" style="11" bestFit="1" customWidth="1"/>
    <col min="12545" max="12545" width="13.875" style="11" bestFit="1" customWidth="1"/>
    <col min="12546" max="12546" width="17.25" style="11" bestFit="1" customWidth="1"/>
    <col min="12547" max="12548" width="20.5" style="11" bestFit="1" customWidth="1"/>
    <col min="12549" max="12549" width="0" style="11" hidden="1" customWidth="1"/>
    <col min="12550" max="12550" width="18.375" style="11" bestFit="1" customWidth="1"/>
    <col min="12551" max="12552" width="0" style="11" hidden="1" customWidth="1"/>
    <col min="12553" max="12796" width="9" style="11"/>
    <col min="12797" max="12797" width="6.625" style="11" customWidth="1"/>
    <col min="12798" max="12799" width="21.625" style="11" customWidth="1"/>
    <col min="12800" max="12800" width="16.125" style="11" bestFit="1" customWidth="1"/>
    <col min="12801" max="12801" width="13.875" style="11" bestFit="1" customWidth="1"/>
    <col min="12802" max="12802" width="17.25" style="11" bestFit="1" customWidth="1"/>
    <col min="12803" max="12804" width="20.5" style="11" bestFit="1" customWidth="1"/>
    <col min="12805" max="12805" width="0" style="11" hidden="1" customWidth="1"/>
    <col min="12806" max="12806" width="18.375" style="11" bestFit="1" customWidth="1"/>
    <col min="12807" max="12808" width="0" style="11" hidden="1" customWidth="1"/>
    <col min="12809" max="13052" width="9" style="11"/>
    <col min="13053" max="13053" width="6.625" style="11" customWidth="1"/>
    <col min="13054" max="13055" width="21.625" style="11" customWidth="1"/>
    <col min="13056" max="13056" width="16.125" style="11" bestFit="1" customWidth="1"/>
    <col min="13057" max="13057" width="13.875" style="11" bestFit="1" customWidth="1"/>
    <col min="13058" max="13058" width="17.25" style="11" bestFit="1" customWidth="1"/>
    <col min="13059" max="13060" width="20.5" style="11" bestFit="1" customWidth="1"/>
    <col min="13061" max="13061" width="0" style="11" hidden="1" customWidth="1"/>
    <col min="13062" max="13062" width="18.375" style="11" bestFit="1" customWidth="1"/>
    <col min="13063" max="13064" width="0" style="11" hidden="1" customWidth="1"/>
    <col min="13065" max="13308" width="9" style="11"/>
    <col min="13309" max="13309" width="6.625" style="11" customWidth="1"/>
    <col min="13310" max="13311" width="21.625" style="11" customWidth="1"/>
    <col min="13312" max="13312" width="16.125" style="11" bestFit="1" customWidth="1"/>
    <col min="13313" max="13313" width="13.875" style="11" bestFit="1" customWidth="1"/>
    <col min="13314" max="13314" width="17.25" style="11" bestFit="1" customWidth="1"/>
    <col min="13315" max="13316" width="20.5" style="11" bestFit="1" customWidth="1"/>
    <col min="13317" max="13317" width="0" style="11" hidden="1" customWidth="1"/>
    <col min="13318" max="13318" width="18.375" style="11" bestFit="1" customWidth="1"/>
    <col min="13319" max="13320" width="0" style="11" hidden="1" customWidth="1"/>
    <col min="13321" max="13564" width="9" style="11"/>
    <col min="13565" max="13565" width="6.625" style="11" customWidth="1"/>
    <col min="13566" max="13567" width="21.625" style="11" customWidth="1"/>
    <col min="13568" max="13568" width="16.125" style="11" bestFit="1" customWidth="1"/>
    <col min="13569" max="13569" width="13.875" style="11" bestFit="1" customWidth="1"/>
    <col min="13570" max="13570" width="17.25" style="11" bestFit="1" customWidth="1"/>
    <col min="13571" max="13572" width="20.5" style="11" bestFit="1" customWidth="1"/>
    <col min="13573" max="13573" width="0" style="11" hidden="1" customWidth="1"/>
    <col min="13574" max="13574" width="18.375" style="11" bestFit="1" customWidth="1"/>
    <col min="13575" max="13576" width="0" style="11" hidden="1" customWidth="1"/>
    <col min="13577" max="13820" width="9" style="11"/>
    <col min="13821" max="13821" width="6.625" style="11" customWidth="1"/>
    <col min="13822" max="13823" width="21.625" style="11" customWidth="1"/>
    <col min="13824" max="13824" width="16.125" style="11" bestFit="1" customWidth="1"/>
    <col min="13825" max="13825" width="13.875" style="11" bestFit="1" customWidth="1"/>
    <col min="13826" max="13826" width="17.25" style="11" bestFit="1" customWidth="1"/>
    <col min="13827" max="13828" width="20.5" style="11" bestFit="1" customWidth="1"/>
    <col min="13829" max="13829" width="0" style="11" hidden="1" customWidth="1"/>
    <col min="13830" max="13830" width="18.375" style="11" bestFit="1" customWidth="1"/>
    <col min="13831" max="13832" width="0" style="11" hidden="1" customWidth="1"/>
    <col min="13833" max="14076" width="9" style="11"/>
    <col min="14077" max="14077" width="6.625" style="11" customWidth="1"/>
    <col min="14078" max="14079" width="21.625" style="11" customWidth="1"/>
    <col min="14080" max="14080" width="16.125" style="11" bestFit="1" customWidth="1"/>
    <col min="14081" max="14081" width="13.875" style="11" bestFit="1" customWidth="1"/>
    <col min="14082" max="14082" width="17.25" style="11" bestFit="1" customWidth="1"/>
    <col min="14083" max="14084" width="20.5" style="11" bestFit="1" customWidth="1"/>
    <col min="14085" max="14085" width="0" style="11" hidden="1" customWidth="1"/>
    <col min="14086" max="14086" width="18.375" style="11" bestFit="1" customWidth="1"/>
    <col min="14087" max="14088" width="0" style="11" hidden="1" customWidth="1"/>
    <col min="14089" max="14332" width="9" style="11"/>
    <col min="14333" max="14333" width="6.625" style="11" customWidth="1"/>
    <col min="14334" max="14335" width="21.625" style="11" customWidth="1"/>
    <col min="14336" max="14336" width="16.125" style="11" bestFit="1" customWidth="1"/>
    <col min="14337" max="14337" width="13.875" style="11" bestFit="1" customWidth="1"/>
    <col min="14338" max="14338" width="17.25" style="11" bestFit="1" customWidth="1"/>
    <col min="14339" max="14340" width="20.5" style="11" bestFit="1" customWidth="1"/>
    <col min="14341" max="14341" width="0" style="11" hidden="1" customWidth="1"/>
    <col min="14342" max="14342" width="18.375" style="11" bestFit="1" customWidth="1"/>
    <col min="14343" max="14344" width="0" style="11" hidden="1" customWidth="1"/>
    <col min="14345" max="14588" width="9" style="11"/>
    <col min="14589" max="14589" width="6.625" style="11" customWidth="1"/>
    <col min="14590" max="14591" width="21.625" style="11" customWidth="1"/>
    <col min="14592" max="14592" width="16.125" style="11" bestFit="1" customWidth="1"/>
    <col min="14593" max="14593" width="13.875" style="11" bestFit="1" customWidth="1"/>
    <col min="14594" max="14594" width="17.25" style="11" bestFit="1" customWidth="1"/>
    <col min="14595" max="14596" width="20.5" style="11" bestFit="1" customWidth="1"/>
    <col min="14597" max="14597" width="0" style="11" hidden="1" customWidth="1"/>
    <col min="14598" max="14598" width="18.375" style="11" bestFit="1" customWidth="1"/>
    <col min="14599" max="14600" width="0" style="11" hidden="1" customWidth="1"/>
    <col min="14601" max="14844" width="9" style="11"/>
    <col min="14845" max="14845" width="6.625" style="11" customWidth="1"/>
    <col min="14846" max="14847" width="21.625" style="11" customWidth="1"/>
    <col min="14848" max="14848" width="16.125" style="11" bestFit="1" customWidth="1"/>
    <col min="14849" max="14849" width="13.875" style="11" bestFit="1" customWidth="1"/>
    <col min="14850" max="14850" width="17.25" style="11" bestFit="1" customWidth="1"/>
    <col min="14851" max="14852" width="20.5" style="11" bestFit="1" customWidth="1"/>
    <col min="14853" max="14853" width="0" style="11" hidden="1" customWidth="1"/>
    <col min="14854" max="14854" width="18.375" style="11" bestFit="1" customWidth="1"/>
    <col min="14855" max="14856" width="0" style="11" hidden="1" customWidth="1"/>
    <col min="14857" max="15100" width="9" style="11"/>
    <col min="15101" max="15101" width="6.625" style="11" customWidth="1"/>
    <col min="15102" max="15103" width="21.625" style="11" customWidth="1"/>
    <col min="15104" max="15104" width="16.125" style="11" bestFit="1" customWidth="1"/>
    <col min="15105" max="15105" width="13.875" style="11" bestFit="1" customWidth="1"/>
    <col min="15106" max="15106" width="17.25" style="11" bestFit="1" customWidth="1"/>
    <col min="15107" max="15108" width="20.5" style="11" bestFit="1" customWidth="1"/>
    <col min="15109" max="15109" width="0" style="11" hidden="1" customWidth="1"/>
    <col min="15110" max="15110" width="18.375" style="11" bestFit="1" customWidth="1"/>
    <col min="15111" max="15112" width="0" style="11" hidden="1" customWidth="1"/>
    <col min="15113" max="15356" width="9" style="11"/>
    <col min="15357" max="15357" width="6.625" style="11" customWidth="1"/>
    <col min="15358" max="15359" width="21.625" style="11" customWidth="1"/>
    <col min="15360" max="15360" width="16.125" style="11" bestFit="1" customWidth="1"/>
    <col min="15361" max="15361" width="13.875" style="11" bestFit="1" customWidth="1"/>
    <col min="15362" max="15362" width="17.25" style="11" bestFit="1" customWidth="1"/>
    <col min="15363" max="15364" width="20.5" style="11" bestFit="1" customWidth="1"/>
    <col min="15365" max="15365" width="0" style="11" hidden="1" customWidth="1"/>
    <col min="15366" max="15366" width="18.375" style="11" bestFit="1" customWidth="1"/>
    <col min="15367" max="15368" width="0" style="11" hidden="1" customWidth="1"/>
    <col min="15369" max="15612" width="9" style="11"/>
    <col min="15613" max="15613" width="6.625" style="11" customWidth="1"/>
    <col min="15614" max="15615" width="21.625" style="11" customWidth="1"/>
    <col min="15616" max="15616" width="16.125" style="11" bestFit="1" customWidth="1"/>
    <col min="15617" max="15617" width="13.875" style="11" bestFit="1" customWidth="1"/>
    <col min="15618" max="15618" width="17.25" style="11" bestFit="1" customWidth="1"/>
    <col min="15619" max="15620" width="20.5" style="11" bestFit="1" customWidth="1"/>
    <col min="15621" max="15621" width="0" style="11" hidden="1" customWidth="1"/>
    <col min="15622" max="15622" width="18.375" style="11" bestFit="1" customWidth="1"/>
    <col min="15623" max="15624" width="0" style="11" hidden="1" customWidth="1"/>
    <col min="15625" max="15868" width="9" style="11"/>
    <col min="15869" max="15869" width="6.625" style="11" customWidth="1"/>
    <col min="15870" max="15871" width="21.625" style="11" customWidth="1"/>
    <col min="15872" max="15872" width="16.125" style="11" bestFit="1" customWidth="1"/>
    <col min="15873" max="15873" width="13.875" style="11" bestFit="1" customWidth="1"/>
    <col min="15874" max="15874" width="17.25" style="11" bestFit="1" customWidth="1"/>
    <col min="15875" max="15876" width="20.5" style="11" bestFit="1" customWidth="1"/>
    <col min="15877" max="15877" width="0" style="11" hidden="1" customWidth="1"/>
    <col min="15878" max="15878" width="18.375" style="11" bestFit="1" customWidth="1"/>
    <col min="15879" max="15880" width="0" style="11" hidden="1" customWidth="1"/>
    <col min="15881" max="16124" width="9" style="11"/>
    <col min="16125" max="16125" width="6.625" style="11" customWidth="1"/>
    <col min="16126" max="16127" width="21.625" style="11" customWidth="1"/>
    <col min="16128" max="16128" width="16.125" style="11" bestFit="1" customWidth="1"/>
    <col min="16129" max="16129" width="13.875" style="11" bestFit="1" customWidth="1"/>
    <col min="16130" max="16130" width="17.25" style="11" bestFit="1" customWidth="1"/>
    <col min="16131" max="16132" width="20.5" style="11" bestFit="1" customWidth="1"/>
    <col min="16133" max="16133" width="0" style="11" hidden="1" customWidth="1"/>
    <col min="16134" max="16134" width="18.375" style="11" bestFit="1" customWidth="1"/>
    <col min="16135" max="16136" width="0" style="11" hidden="1" customWidth="1"/>
    <col min="16137" max="16384" width="9" style="11"/>
  </cols>
  <sheetData>
    <row r="1" spans="1:3" ht="20.25">
      <c r="A1" s="241" t="s">
        <v>504</v>
      </c>
      <c r="B1" s="242"/>
      <c r="C1" s="242"/>
    </row>
    <row r="2" spans="1:3" ht="35.1" customHeight="1">
      <c r="A2" s="243" t="s">
        <v>516</v>
      </c>
      <c r="B2" s="244"/>
      <c r="C2" s="186" t="s">
        <v>515</v>
      </c>
    </row>
    <row r="3" spans="1:3" ht="30" customHeight="1">
      <c r="A3" s="164" t="s">
        <v>393</v>
      </c>
      <c r="B3" s="164" t="s">
        <v>479</v>
      </c>
      <c r="C3" s="165" t="s">
        <v>505</v>
      </c>
    </row>
    <row r="4" spans="1:3" ht="30" customHeight="1">
      <c r="A4" s="164">
        <v>1</v>
      </c>
      <c r="B4" s="164" t="s">
        <v>506</v>
      </c>
      <c r="C4" s="166">
        <f>核酸检测!N55</f>
        <v>1423723.3499999999</v>
      </c>
    </row>
    <row r="5" spans="1:3" ht="30" customHeight="1">
      <c r="A5" s="164"/>
      <c r="B5" s="164" t="s">
        <v>480</v>
      </c>
      <c r="C5" s="167">
        <f>SUM(C4:C4)</f>
        <v>1423723.3499999999</v>
      </c>
    </row>
    <row r="6" spans="1:3" ht="30" customHeight="1"/>
    <row r="7" spans="1:3" ht="30" customHeight="1"/>
  </sheetData>
  <mergeCells count="2">
    <mergeCell ref="A1:C1"/>
    <mergeCell ref="A2:B2"/>
  </mergeCells>
  <phoneticPr fontId="3"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dimension ref="A1:W7"/>
  <sheetViews>
    <sheetView workbookViewId="0">
      <pane xSplit="2" ySplit="3" topLeftCell="C4" activePane="bottomRight" state="frozen"/>
      <selection pane="topRight" activeCell="D1" sqref="D1"/>
      <selection pane="bottomLeft" activeCell="A4" sqref="A4"/>
      <selection pane="bottomRight" activeCell="A8" sqref="A8:XFD57"/>
    </sheetView>
  </sheetViews>
  <sheetFormatPr defaultRowHeight="11.25"/>
  <cols>
    <col min="1" max="1" width="7.625" style="149" customWidth="1"/>
    <col min="2" max="2" width="24.5" style="149" customWidth="1"/>
    <col min="3" max="3" width="7.625" style="149" customWidth="1"/>
    <col min="4" max="4" width="10.125" style="149" customWidth="1"/>
    <col min="5" max="5" width="8.625" style="149" customWidth="1"/>
    <col min="6" max="6" width="10.5" style="149" hidden="1" customWidth="1"/>
    <col min="7" max="7" width="10.25" style="149" hidden="1" customWidth="1"/>
    <col min="8" max="8" width="12.25" style="149" hidden="1" customWidth="1"/>
    <col min="9" max="9" width="9" style="149" customWidth="1"/>
    <col min="10" max="10" width="9.375" style="149" customWidth="1"/>
    <col min="11" max="11" width="9" style="149" customWidth="1"/>
    <col min="12" max="13" width="10.5" style="149" hidden="1" customWidth="1"/>
    <col min="14" max="14" width="9" style="149" customWidth="1"/>
    <col min="15" max="15" width="9.875" style="149" customWidth="1"/>
    <col min="16" max="16" width="9" style="149" customWidth="1"/>
    <col min="17" max="17" width="12.25" style="149" customWidth="1"/>
    <col min="18" max="18" width="8.25" style="149" customWidth="1"/>
    <col min="19" max="19" width="8.125" style="149" customWidth="1"/>
    <col min="20" max="20" width="9.375" style="149" customWidth="1"/>
    <col min="21" max="21" width="8.875" style="149" customWidth="1"/>
    <col min="22" max="23" width="9.875" style="149" customWidth="1"/>
    <col min="24" max="16384" width="9" style="149"/>
  </cols>
  <sheetData>
    <row r="1" spans="1:23" ht="48.75" customHeight="1">
      <c r="A1" s="245" t="s">
        <v>477</v>
      </c>
      <c r="B1" s="245"/>
      <c r="C1" s="245"/>
      <c r="D1" s="245"/>
      <c r="E1" s="245"/>
      <c r="F1" s="245"/>
      <c r="G1" s="245"/>
      <c r="H1" s="245"/>
      <c r="I1" s="245"/>
      <c r="J1" s="245"/>
      <c r="K1" s="245"/>
      <c r="L1" s="245"/>
      <c r="M1" s="245"/>
      <c r="N1" s="245"/>
      <c r="O1" s="245"/>
      <c r="P1" s="245"/>
      <c r="Q1" s="245"/>
      <c r="R1" s="245"/>
      <c r="S1" s="245"/>
      <c r="T1" s="245"/>
      <c r="U1" s="230"/>
      <c r="V1" s="230"/>
      <c r="W1" s="230"/>
    </row>
    <row r="2" spans="1:23" ht="13.5" customHeight="1">
      <c r="A2" s="248" t="s">
        <v>452</v>
      </c>
      <c r="B2" s="248" t="s">
        <v>453</v>
      </c>
      <c r="C2" s="249" t="s">
        <v>454</v>
      </c>
      <c r="D2" s="249"/>
      <c r="E2" s="249"/>
      <c r="F2" s="249"/>
      <c r="G2" s="249"/>
      <c r="H2" s="249"/>
      <c r="I2" s="249" t="s">
        <v>461</v>
      </c>
      <c r="J2" s="249"/>
      <c r="K2" s="249"/>
      <c r="L2" s="249"/>
      <c r="M2" s="249"/>
      <c r="N2" s="249" t="s">
        <v>455</v>
      </c>
      <c r="O2" s="249"/>
      <c r="P2" s="249"/>
      <c r="Q2" s="249"/>
      <c r="R2" s="246" t="s">
        <v>462</v>
      </c>
      <c r="S2" s="247" t="s">
        <v>463</v>
      </c>
      <c r="T2" s="246" t="s">
        <v>476</v>
      </c>
      <c r="U2" s="246" t="s">
        <v>464</v>
      </c>
      <c r="V2" s="246" t="s">
        <v>465</v>
      </c>
      <c r="W2" s="246" t="s">
        <v>466</v>
      </c>
    </row>
    <row r="3" spans="1:23" ht="22.5">
      <c r="A3" s="248"/>
      <c r="B3" s="248"/>
      <c r="C3" s="150" t="s">
        <v>467</v>
      </c>
      <c r="D3" s="150" t="s">
        <v>468</v>
      </c>
      <c r="E3" s="150" t="s">
        <v>456</v>
      </c>
      <c r="F3" s="144" t="s">
        <v>469</v>
      </c>
      <c r="G3" s="145">
        <v>44593</v>
      </c>
      <c r="H3" s="144" t="s">
        <v>470</v>
      </c>
      <c r="I3" s="150" t="s">
        <v>471</v>
      </c>
      <c r="J3" s="150" t="s">
        <v>468</v>
      </c>
      <c r="K3" s="150" t="s">
        <v>456</v>
      </c>
      <c r="L3" s="144" t="s">
        <v>472</v>
      </c>
      <c r="M3" s="145">
        <v>44713</v>
      </c>
      <c r="N3" s="150" t="s">
        <v>473</v>
      </c>
      <c r="O3" s="150" t="s">
        <v>468</v>
      </c>
      <c r="P3" s="150" t="s">
        <v>456</v>
      </c>
      <c r="Q3" s="146" t="s">
        <v>474</v>
      </c>
      <c r="R3" s="247"/>
      <c r="S3" s="247"/>
      <c r="T3" s="247"/>
      <c r="U3" s="247"/>
      <c r="V3" s="247"/>
      <c r="W3" s="247"/>
    </row>
    <row r="4" spans="1:23" ht="14.25">
      <c r="A4" s="151" t="s">
        <v>457</v>
      </c>
      <c r="B4" s="152" t="s">
        <v>458</v>
      </c>
      <c r="C4" s="151">
        <v>96.6</v>
      </c>
      <c r="D4" s="151">
        <v>3000</v>
      </c>
      <c r="E4" s="153">
        <f t="shared" ref="E4:E6" si="0">C4*D4</f>
        <v>289800</v>
      </c>
      <c r="F4" s="154">
        <v>295680</v>
      </c>
      <c r="G4" s="153">
        <v>0</v>
      </c>
      <c r="H4" s="153">
        <f t="shared" ref="H4:H6" si="1">E4-F4-G4</f>
        <v>-5880</v>
      </c>
      <c r="I4" s="155">
        <v>98</v>
      </c>
      <c r="J4" s="151">
        <v>3000</v>
      </c>
      <c r="K4" s="153">
        <f t="shared" ref="K4:K6" si="2">I4*J4</f>
        <v>294000</v>
      </c>
      <c r="L4" s="156">
        <v>177408</v>
      </c>
      <c r="M4" s="157">
        <v>106512</v>
      </c>
      <c r="N4" s="155">
        <v>98</v>
      </c>
      <c r="O4" s="151">
        <v>3000</v>
      </c>
      <c r="P4" s="153">
        <f t="shared" ref="P4:P6" si="3">N4*O4</f>
        <v>294000</v>
      </c>
      <c r="Q4" s="158">
        <f t="shared" ref="Q4:Q6" si="4">P4*0.8</f>
        <v>235200</v>
      </c>
      <c r="R4" s="147">
        <v>295680</v>
      </c>
      <c r="S4" s="147">
        <f t="shared" ref="S4:S6" si="5">E4+K4+Q4-R4</f>
        <v>523320</v>
      </c>
      <c r="T4" s="147">
        <v>39000</v>
      </c>
      <c r="U4" s="148">
        <f t="shared" ref="U4:U6" si="6">S4-T4</f>
        <v>484320</v>
      </c>
      <c r="V4" s="148">
        <v>517439.99999999994</v>
      </c>
      <c r="W4" s="162">
        <f t="shared" ref="W4:W6" si="7">U4-V4</f>
        <v>-33119.999999999942</v>
      </c>
    </row>
    <row r="5" spans="1:23" ht="14.25">
      <c r="A5" s="151" t="s">
        <v>457</v>
      </c>
      <c r="B5" s="152" t="s">
        <v>459</v>
      </c>
      <c r="C5" s="151">
        <v>302</v>
      </c>
      <c r="D5" s="151">
        <v>5500</v>
      </c>
      <c r="E5" s="153">
        <f t="shared" si="0"/>
        <v>1661000</v>
      </c>
      <c r="F5" s="154">
        <v>1382480</v>
      </c>
      <c r="G5" s="153">
        <v>278520</v>
      </c>
      <c r="H5" s="153">
        <f t="shared" si="1"/>
        <v>0</v>
      </c>
      <c r="I5" s="155">
        <v>304</v>
      </c>
      <c r="J5" s="151">
        <v>5500</v>
      </c>
      <c r="K5" s="153">
        <f t="shared" si="2"/>
        <v>1672000</v>
      </c>
      <c r="L5" s="156">
        <v>996600</v>
      </c>
      <c r="M5" s="157">
        <v>664400</v>
      </c>
      <c r="N5" s="155">
        <v>304</v>
      </c>
      <c r="O5" s="151">
        <v>5500</v>
      </c>
      <c r="P5" s="153">
        <f t="shared" si="3"/>
        <v>1672000</v>
      </c>
      <c r="Q5" s="158">
        <f t="shared" si="4"/>
        <v>1337600</v>
      </c>
      <c r="R5" s="147">
        <v>1382480</v>
      </c>
      <c r="S5" s="147">
        <f t="shared" si="5"/>
        <v>3288120</v>
      </c>
      <c r="T5" s="147">
        <v>278520</v>
      </c>
      <c r="U5" s="148">
        <f t="shared" si="6"/>
        <v>3009600</v>
      </c>
      <c r="V5" s="148">
        <v>2419340</v>
      </c>
      <c r="W5" s="162">
        <f t="shared" si="7"/>
        <v>590260</v>
      </c>
    </row>
    <row r="6" spans="1:23" ht="14.25">
      <c r="A6" s="151" t="s">
        <v>457</v>
      </c>
      <c r="B6" s="152" t="s">
        <v>460</v>
      </c>
      <c r="C6" s="151">
        <v>72.400000000000006</v>
      </c>
      <c r="D6" s="151">
        <v>3500</v>
      </c>
      <c r="E6" s="153">
        <f t="shared" si="0"/>
        <v>253400.00000000003</v>
      </c>
      <c r="F6" s="154">
        <v>267680</v>
      </c>
      <c r="G6" s="153">
        <v>0</v>
      </c>
      <c r="H6" s="153">
        <f t="shared" si="1"/>
        <v>-14279.999999999971</v>
      </c>
      <c r="I6" s="155">
        <v>73</v>
      </c>
      <c r="J6" s="151">
        <v>3500</v>
      </c>
      <c r="K6" s="153">
        <f t="shared" si="2"/>
        <v>255500</v>
      </c>
      <c r="L6" s="156">
        <v>160608</v>
      </c>
      <c r="M6" s="157">
        <v>78512.000000000058</v>
      </c>
      <c r="N6" s="155">
        <v>73</v>
      </c>
      <c r="O6" s="151">
        <v>3500</v>
      </c>
      <c r="P6" s="153">
        <f t="shared" si="3"/>
        <v>255500</v>
      </c>
      <c r="Q6" s="158">
        <f t="shared" si="4"/>
        <v>204400</v>
      </c>
      <c r="R6" s="147">
        <v>267680</v>
      </c>
      <c r="S6" s="147">
        <f t="shared" si="5"/>
        <v>445620</v>
      </c>
      <c r="T6" s="147">
        <v>0</v>
      </c>
      <c r="U6" s="148">
        <f t="shared" si="6"/>
        <v>445620</v>
      </c>
      <c r="V6" s="148">
        <v>468439.99999999994</v>
      </c>
      <c r="W6" s="162">
        <f t="shared" si="7"/>
        <v>-22819.999999999942</v>
      </c>
    </row>
    <row r="7" spans="1:23" ht="14.25">
      <c r="A7" s="150"/>
      <c r="B7" s="159" t="s">
        <v>475</v>
      </c>
      <c r="C7" s="160"/>
      <c r="D7" s="160"/>
      <c r="E7" s="161">
        <f>SUM(E4:E6)</f>
        <v>2204200</v>
      </c>
      <c r="F7" s="161">
        <f t="shared" ref="F7:W7" si="8">SUM(F4:F6)</f>
        <v>1945840</v>
      </c>
      <c r="G7" s="161">
        <f t="shared" si="8"/>
        <v>278520</v>
      </c>
      <c r="H7" s="161">
        <f t="shared" si="8"/>
        <v>-20159.999999999971</v>
      </c>
      <c r="I7" s="161"/>
      <c r="J7" s="161"/>
      <c r="K7" s="161">
        <f t="shared" si="8"/>
        <v>2221500</v>
      </c>
      <c r="L7" s="161">
        <f t="shared" si="8"/>
        <v>1334616</v>
      </c>
      <c r="M7" s="161">
        <f t="shared" si="8"/>
        <v>849424</v>
      </c>
      <c r="N7" s="161"/>
      <c r="O7" s="161"/>
      <c r="P7" s="161">
        <f t="shared" si="8"/>
        <v>2221500</v>
      </c>
      <c r="Q7" s="161">
        <f t="shared" si="8"/>
        <v>1777200</v>
      </c>
      <c r="R7" s="161">
        <f t="shared" si="8"/>
        <v>1945840</v>
      </c>
      <c r="S7" s="161">
        <f t="shared" si="8"/>
        <v>4257060</v>
      </c>
      <c r="T7" s="161">
        <f t="shared" si="8"/>
        <v>317520</v>
      </c>
      <c r="U7" s="161">
        <f t="shared" si="8"/>
        <v>3939540</v>
      </c>
      <c r="V7" s="161">
        <f t="shared" si="8"/>
        <v>3405220</v>
      </c>
      <c r="W7" s="163">
        <f t="shared" si="8"/>
        <v>534320</v>
      </c>
    </row>
  </sheetData>
  <mergeCells count="12">
    <mergeCell ref="A1:W1"/>
    <mergeCell ref="U2:U3"/>
    <mergeCell ref="V2:V3"/>
    <mergeCell ref="W2:W3"/>
    <mergeCell ref="A2:A3"/>
    <mergeCell ref="B2:B3"/>
    <mergeCell ref="C2:H2"/>
    <mergeCell ref="I2:M2"/>
    <mergeCell ref="N2:Q2"/>
    <mergeCell ref="R2:R3"/>
    <mergeCell ref="S2:S3"/>
    <mergeCell ref="T2:T3"/>
  </mergeCells>
  <phoneticPr fontId="3" type="noConversion"/>
  <printOptions horizontalCentered="1"/>
  <pageMargins left="0.51181102362204722" right="0.51181102362204722" top="0.74803149606299213" bottom="0.74803149606299213" header="0.31496062992125984" footer="0.31496062992125984"/>
  <pageSetup paperSize="9" scale="75" orientation="landscape" r:id="rId1"/>
  <headerFooter>
    <oddFooter>第 &amp;P 页，共 &amp;N 页</oddFooter>
  </headerFooter>
</worksheet>
</file>

<file path=xl/worksheets/sheet13.xml><?xml version="1.0" encoding="utf-8"?>
<worksheet xmlns="http://schemas.openxmlformats.org/spreadsheetml/2006/main" xmlns:r="http://schemas.openxmlformats.org/officeDocument/2006/relationships">
  <dimension ref="A1:R6"/>
  <sheetViews>
    <sheetView topLeftCell="A4" workbookViewId="0">
      <selection activeCell="A7" sqref="A7:XFD21"/>
    </sheetView>
  </sheetViews>
  <sheetFormatPr defaultRowHeight="13.5" outlineLevelRow="2"/>
  <cols>
    <col min="1" max="1" width="4.875" customWidth="1"/>
    <col min="2" max="2" width="33" style="168" customWidth="1"/>
    <col min="5" max="5" width="18" customWidth="1"/>
    <col min="6" max="15" width="9" customWidth="1"/>
    <col min="18" max="18" width="10.25" bestFit="1" customWidth="1"/>
    <col min="255" max="255" width="33" bestFit="1" customWidth="1"/>
    <col min="258" max="258" width="18" customWidth="1"/>
    <col min="259" max="270" width="9" customWidth="1"/>
    <col min="511" max="511" width="33" bestFit="1" customWidth="1"/>
    <col min="514" max="514" width="18" customWidth="1"/>
    <col min="515" max="526" width="9" customWidth="1"/>
    <col min="767" max="767" width="33" bestFit="1" customWidth="1"/>
    <col min="770" max="770" width="18" customWidth="1"/>
    <col min="771" max="782" width="9" customWidth="1"/>
    <col min="1023" max="1023" width="33" bestFit="1" customWidth="1"/>
    <col min="1026" max="1026" width="18" customWidth="1"/>
    <col min="1027" max="1038" width="9" customWidth="1"/>
    <col min="1279" max="1279" width="33" bestFit="1" customWidth="1"/>
    <col min="1282" max="1282" width="18" customWidth="1"/>
    <col min="1283" max="1294" width="9" customWidth="1"/>
    <col min="1535" max="1535" width="33" bestFit="1" customWidth="1"/>
    <col min="1538" max="1538" width="18" customWidth="1"/>
    <col min="1539" max="1550" width="9" customWidth="1"/>
    <col min="1791" max="1791" width="33" bestFit="1" customWidth="1"/>
    <col min="1794" max="1794" width="18" customWidth="1"/>
    <col min="1795" max="1806" width="9" customWidth="1"/>
    <col min="2047" max="2047" width="33" bestFit="1" customWidth="1"/>
    <col min="2050" max="2050" width="18" customWidth="1"/>
    <col min="2051" max="2062" width="9" customWidth="1"/>
    <col min="2303" max="2303" width="33" bestFit="1" customWidth="1"/>
    <col min="2306" max="2306" width="18" customWidth="1"/>
    <col min="2307" max="2318" width="9" customWidth="1"/>
    <col min="2559" max="2559" width="33" bestFit="1" customWidth="1"/>
    <col min="2562" max="2562" width="18" customWidth="1"/>
    <col min="2563" max="2574" width="9" customWidth="1"/>
    <col min="2815" max="2815" width="33" bestFit="1" customWidth="1"/>
    <col min="2818" max="2818" width="18" customWidth="1"/>
    <col min="2819" max="2830" width="9" customWidth="1"/>
    <col min="3071" max="3071" width="33" bestFit="1" customWidth="1"/>
    <col min="3074" max="3074" width="18" customWidth="1"/>
    <col min="3075" max="3086" width="9" customWidth="1"/>
    <col min="3327" max="3327" width="33" bestFit="1" customWidth="1"/>
    <col min="3330" max="3330" width="18" customWidth="1"/>
    <col min="3331" max="3342" width="9" customWidth="1"/>
    <col min="3583" max="3583" width="33" bestFit="1" customWidth="1"/>
    <col min="3586" max="3586" width="18" customWidth="1"/>
    <col min="3587" max="3598" width="9" customWidth="1"/>
    <col min="3839" max="3839" width="33" bestFit="1" customWidth="1"/>
    <col min="3842" max="3842" width="18" customWidth="1"/>
    <col min="3843" max="3854" width="9" customWidth="1"/>
    <col min="4095" max="4095" width="33" bestFit="1" customWidth="1"/>
    <col min="4098" max="4098" width="18" customWidth="1"/>
    <col min="4099" max="4110" width="9" customWidth="1"/>
    <col min="4351" max="4351" width="33" bestFit="1" customWidth="1"/>
    <col min="4354" max="4354" width="18" customWidth="1"/>
    <col min="4355" max="4366" width="9" customWidth="1"/>
    <col min="4607" max="4607" width="33" bestFit="1" customWidth="1"/>
    <col min="4610" max="4610" width="18" customWidth="1"/>
    <col min="4611" max="4622" width="9" customWidth="1"/>
    <col min="4863" max="4863" width="33" bestFit="1" customWidth="1"/>
    <col min="4866" max="4866" width="18" customWidth="1"/>
    <col min="4867" max="4878" width="9" customWidth="1"/>
    <col min="5119" max="5119" width="33" bestFit="1" customWidth="1"/>
    <col min="5122" max="5122" width="18" customWidth="1"/>
    <col min="5123" max="5134" width="9" customWidth="1"/>
    <col min="5375" max="5375" width="33" bestFit="1" customWidth="1"/>
    <col min="5378" max="5378" width="18" customWidth="1"/>
    <col min="5379" max="5390" width="9" customWidth="1"/>
    <col min="5631" max="5631" width="33" bestFit="1" customWidth="1"/>
    <col min="5634" max="5634" width="18" customWidth="1"/>
    <col min="5635" max="5646" width="9" customWidth="1"/>
    <col min="5887" max="5887" width="33" bestFit="1" customWidth="1"/>
    <col min="5890" max="5890" width="18" customWidth="1"/>
    <col min="5891" max="5902" width="9" customWidth="1"/>
    <col min="6143" max="6143" width="33" bestFit="1" customWidth="1"/>
    <col min="6146" max="6146" width="18" customWidth="1"/>
    <col min="6147" max="6158" width="9" customWidth="1"/>
    <col min="6399" max="6399" width="33" bestFit="1" customWidth="1"/>
    <col min="6402" max="6402" width="18" customWidth="1"/>
    <col min="6403" max="6414" width="9" customWidth="1"/>
    <col min="6655" max="6655" width="33" bestFit="1" customWidth="1"/>
    <col min="6658" max="6658" width="18" customWidth="1"/>
    <col min="6659" max="6670" width="9" customWidth="1"/>
    <col min="6911" max="6911" width="33" bestFit="1" customWidth="1"/>
    <col min="6914" max="6914" width="18" customWidth="1"/>
    <col min="6915" max="6926" width="9" customWidth="1"/>
    <col min="7167" max="7167" width="33" bestFit="1" customWidth="1"/>
    <col min="7170" max="7170" width="18" customWidth="1"/>
    <col min="7171" max="7182" width="9" customWidth="1"/>
    <col min="7423" max="7423" width="33" bestFit="1" customWidth="1"/>
    <col min="7426" max="7426" width="18" customWidth="1"/>
    <col min="7427" max="7438" width="9" customWidth="1"/>
    <col min="7679" max="7679" width="33" bestFit="1" customWidth="1"/>
    <col min="7682" max="7682" width="18" customWidth="1"/>
    <col min="7683" max="7694" width="9" customWidth="1"/>
    <col min="7935" max="7935" width="33" bestFit="1" customWidth="1"/>
    <col min="7938" max="7938" width="18" customWidth="1"/>
    <col min="7939" max="7950" width="9" customWidth="1"/>
    <col min="8191" max="8191" width="33" bestFit="1" customWidth="1"/>
    <col min="8194" max="8194" width="18" customWidth="1"/>
    <col min="8195" max="8206" width="9" customWidth="1"/>
    <col min="8447" max="8447" width="33" bestFit="1" customWidth="1"/>
    <col min="8450" max="8450" width="18" customWidth="1"/>
    <col min="8451" max="8462" width="9" customWidth="1"/>
    <col min="8703" max="8703" width="33" bestFit="1" customWidth="1"/>
    <col min="8706" max="8706" width="18" customWidth="1"/>
    <col min="8707" max="8718" width="9" customWidth="1"/>
    <col min="8959" max="8959" width="33" bestFit="1" customWidth="1"/>
    <col min="8962" max="8962" width="18" customWidth="1"/>
    <col min="8963" max="8974" width="9" customWidth="1"/>
    <col min="9215" max="9215" width="33" bestFit="1" customWidth="1"/>
    <col min="9218" max="9218" width="18" customWidth="1"/>
    <col min="9219" max="9230" width="9" customWidth="1"/>
    <col min="9471" max="9471" width="33" bestFit="1" customWidth="1"/>
    <col min="9474" max="9474" width="18" customWidth="1"/>
    <col min="9475" max="9486" width="9" customWidth="1"/>
    <col min="9727" max="9727" width="33" bestFit="1" customWidth="1"/>
    <col min="9730" max="9730" width="18" customWidth="1"/>
    <col min="9731" max="9742" width="9" customWidth="1"/>
    <col min="9983" max="9983" width="33" bestFit="1" customWidth="1"/>
    <col min="9986" max="9986" width="18" customWidth="1"/>
    <col min="9987" max="9998" width="9" customWidth="1"/>
    <col min="10239" max="10239" width="33" bestFit="1" customWidth="1"/>
    <col min="10242" max="10242" width="18" customWidth="1"/>
    <col min="10243" max="10254" width="9" customWidth="1"/>
    <col min="10495" max="10495" width="33" bestFit="1" customWidth="1"/>
    <col min="10498" max="10498" width="18" customWidth="1"/>
    <col min="10499" max="10510" width="9" customWidth="1"/>
    <col min="10751" max="10751" width="33" bestFit="1" customWidth="1"/>
    <col min="10754" max="10754" width="18" customWidth="1"/>
    <col min="10755" max="10766" width="9" customWidth="1"/>
    <col min="11007" max="11007" width="33" bestFit="1" customWidth="1"/>
    <col min="11010" max="11010" width="18" customWidth="1"/>
    <col min="11011" max="11022" width="9" customWidth="1"/>
    <col min="11263" max="11263" width="33" bestFit="1" customWidth="1"/>
    <col min="11266" max="11266" width="18" customWidth="1"/>
    <col min="11267" max="11278" width="9" customWidth="1"/>
    <col min="11519" max="11519" width="33" bestFit="1" customWidth="1"/>
    <col min="11522" max="11522" width="18" customWidth="1"/>
    <col min="11523" max="11534" width="9" customWidth="1"/>
    <col min="11775" max="11775" width="33" bestFit="1" customWidth="1"/>
    <col min="11778" max="11778" width="18" customWidth="1"/>
    <col min="11779" max="11790" width="9" customWidth="1"/>
    <col min="12031" max="12031" width="33" bestFit="1" customWidth="1"/>
    <col min="12034" max="12034" width="18" customWidth="1"/>
    <col min="12035" max="12046" width="9" customWidth="1"/>
    <col min="12287" max="12287" width="33" bestFit="1" customWidth="1"/>
    <col min="12290" max="12290" width="18" customWidth="1"/>
    <col min="12291" max="12302" width="9" customWidth="1"/>
    <col min="12543" max="12543" width="33" bestFit="1" customWidth="1"/>
    <col min="12546" max="12546" width="18" customWidth="1"/>
    <col min="12547" max="12558" width="9" customWidth="1"/>
    <col min="12799" max="12799" width="33" bestFit="1" customWidth="1"/>
    <col min="12802" max="12802" width="18" customWidth="1"/>
    <col min="12803" max="12814" width="9" customWidth="1"/>
    <col min="13055" max="13055" width="33" bestFit="1" customWidth="1"/>
    <col min="13058" max="13058" width="18" customWidth="1"/>
    <col min="13059" max="13070" width="9" customWidth="1"/>
    <col min="13311" max="13311" width="33" bestFit="1" customWidth="1"/>
    <col min="13314" max="13314" width="18" customWidth="1"/>
    <col min="13315" max="13326" width="9" customWidth="1"/>
    <col min="13567" max="13567" width="33" bestFit="1" customWidth="1"/>
    <col min="13570" max="13570" width="18" customWidth="1"/>
    <col min="13571" max="13582" width="9" customWidth="1"/>
    <col min="13823" max="13823" width="33" bestFit="1" customWidth="1"/>
    <col min="13826" max="13826" width="18" customWidth="1"/>
    <col min="13827" max="13838" width="9" customWidth="1"/>
    <col min="14079" max="14079" width="33" bestFit="1" customWidth="1"/>
    <col min="14082" max="14082" width="18" customWidth="1"/>
    <col min="14083" max="14094" width="9" customWidth="1"/>
    <col min="14335" max="14335" width="33" bestFit="1" customWidth="1"/>
    <col min="14338" max="14338" width="18" customWidth="1"/>
    <col min="14339" max="14350" width="9" customWidth="1"/>
    <col min="14591" max="14591" width="33" bestFit="1" customWidth="1"/>
    <col min="14594" max="14594" width="18" customWidth="1"/>
    <col min="14595" max="14606" width="9" customWidth="1"/>
    <col min="14847" max="14847" width="33" bestFit="1" customWidth="1"/>
    <col min="14850" max="14850" width="18" customWidth="1"/>
    <col min="14851" max="14862" width="9" customWidth="1"/>
    <col min="15103" max="15103" width="33" bestFit="1" customWidth="1"/>
    <col min="15106" max="15106" width="18" customWidth="1"/>
    <col min="15107" max="15118" width="9" customWidth="1"/>
    <col min="15359" max="15359" width="33" bestFit="1" customWidth="1"/>
    <col min="15362" max="15362" width="18" customWidth="1"/>
    <col min="15363" max="15374" width="9" customWidth="1"/>
    <col min="15615" max="15615" width="33" bestFit="1" customWidth="1"/>
    <col min="15618" max="15618" width="18" customWidth="1"/>
    <col min="15619" max="15630" width="9" customWidth="1"/>
    <col min="15871" max="15871" width="33" bestFit="1" customWidth="1"/>
    <col min="15874" max="15874" width="18" customWidth="1"/>
    <col min="15875" max="15886" width="9" customWidth="1"/>
    <col min="16127" max="16127" width="33" bestFit="1" customWidth="1"/>
    <col min="16130" max="16130" width="18" customWidth="1"/>
    <col min="16131" max="16142" width="9" customWidth="1"/>
  </cols>
  <sheetData>
    <row r="1" spans="1:18" ht="30" customHeight="1">
      <c r="A1" s="253" t="s">
        <v>481</v>
      </c>
      <c r="B1" s="253"/>
      <c r="C1" s="253"/>
      <c r="D1" s="253"/>
      <c r="E1" s="253"/>
      <c r="F1" s="253"/>
      <c r="G1" s="253"/>
      <c r="H1" s="253"/>
      <c r="I1" s="253"/>
      <c r="J1" s="253"/>
      <c r="K1" s="253"/>
      <c r="L1" s="253"/>
      <c r="M1" s="253"/>
      <c r="N1" s="253"/>
      <c r="O1" s="253"/>
      <c r="P1" s="254"/>
      <c r="Q1" s="254"/>
      <c r="R1" s="254"/>
    </row>
    <row r="2" spans="1:18" ht="24.95" customHeight="1" outlineLevel="1">
      <c r="A2" s="169" t="s">
        <v>482</v>
      </c>
      <c r="B2" s="170"/>
      <c r="C2" s="169"/>
      <c r="D2" s="169"/>
      <c r="E2" s="169"/>
      <c r="F2" s="169"/>
      <c r="G2" s="169" t="s">
        <v>483</v>
      </c>
      <c r="H2" s="169"/>
      <c r="I2" s="169"/>
      <c r="J2" s="169"/>
      <c r="K2" s="169"/>
      <c r="L2" s="169"/>
      <c r="M2" s="169"/>
      <c r="N2" s="169"/>
      <c r="O2" s="169"/>
      <c r="R2" s="169" t="s">
        <v>478</v>
      </c>
    </row>
    <row r="3" spans="1:18" ht="24.95" customHeight="1" outlineLevel="2">
      <c r="A3" s="255" t="s">
        <v>412</v>
      </c>
      <c r="B3" s="257" t="s">
        <v>289</v>
      </c>
      <c r="C3" s="257" t="s">
        <v>484</v>
      </c>
      <c r="D3" s="257" t="s">
        <v>340</v>
      </c>
      <c r="E3" s="257" t="s">
        <v>485</v>
      </c>
      <c r="F3" s="257" t="s">
        <v>486</v>
      </c>
      <c r="G3" s="257"/>
      <c r="H3" s="257"/>
      <c r="I3" s="257"/>
      <c r="J3" s="257"/>
      <c r="K3" s="257"/>
      <c r="L3" s="257"/>
      <c r="M3" s="257"/>
      <c r="N3" s="257"/>
      <c r="O3" s="257"/>
      <c r="P3" s="250" t="s">
        <v>487</v>
      </c>
      <c r="Q3" s="251"/>
      <c r="R3" s="252"/>
    </row>
    <row r="4" spans="1:18" ht="24.95" customHeight="1" outlineLevel="1">
      <c r="A4" s="256"/>
      <c r="B4" s="257"/>
      <c r="C4" s="257"/>
      <c r="D4" s="257"/>
      <c r="E4" s="257"/>
      <c r="F4" s="171" t="s">
        <v>415</v>
      </c>
      <c r="G4" s="172" t="s">
        <v>488</v>
      </c>
      <c r="H4" s="172" t="s">
        <v>489</v>
      </c>
      <c r="I4" s="172" t="s">
        <v>490</v>
      </c>
      <c r="J4" s="172" t="s">
        <v>491</v>
      </c>
      <c r="K4" s="172" t="s">
        <v>492</v>
      </c>
      <c r="L4" s="172" t="s">
        <v>493</v>
      </c>
      <c r="M4" s="172" t="s">
        <v>494</v>
      </c>
      <c r="N4" s="172" t="s">
        <v>495</v>
      </c>
      <c r="O4" s="171" t="s">
        <v>162</v>
      </c>
      <c r="P4" s="173" t="s">
        <v>496</v>
      </c>
      <c r="Q4" s="173" t="s">
        <v>497</v>
      </c>
      <c r="R4" s="173" t="s">
        <v>498</v>
      </c>
    </row>
    <row r="5" spans="1:18" ht="24.95" customHeight="1" outlineLevel="2">
      <c r="A5" s="174">
        <v>1</v>
      </c>
      <c r="B5" s="175" t="s">
        <v>501</v>
      </c>
      <c r="C5" s="176" t="s">
        <v>502</v>
      </c>
      <c r="D5" s="176" t="s">
        <v>499</v>
      </c>
      <c r="E5" s="177" t="s">
        <v>500</v>
      </c>
      <c r="F5" s="176">
        <v>1</v>
      </c>
      <c r="G5" s="176">
        <v>3600</v>
      </c>
      <c r="H5" s="176">
        <v>940</v>
      </c>
      <c r="I5" s="176">
        <v>282</v>
      </c>
      <c r="J5" s="176">
        <v>35</v>
      </c>
      <c r="K5" s="176">
        <v>20</v>
      </c>
      <c r="L5" s="176">
        <v>100</v>
      </c>
      <c r="M5" s="176">
        <v>250</v>
      </c>
      <c r="N5" s="176">
        <v>220</v>
      </c>
      <c r="O5" s="176">
        <f t="shared" ref="O5" si="0">SUM(G5:N5)</f>
        <v>5447</v>
      </c>
      <c r="P5" s="178">
        <f t="shared" ref="P5" si="1">O5</f>
        <v>5447</v>
      </c>
      <c r="Q5" s="178">
        <f t="shared" ref="Q5" si="2">ROUND(P5*0.41,0)</f>
        <v>2233</v>
      </c>
      <c r="R5" s="179">
        <f t="shared" ref="R5" si="3">P5-Q5</f>
        <v>3214</v>
      </c>
    </row>
    <row r="6" spans="1:18" ht="24.95" customHeight="1" outlineLevel="1">
      <c r="A6" s="180"/>
      <c r="B6" s="181"/>
      <c r="C6" s="182" t="s">
        <v>503</v>
      </c>
      <c r="D6" s="183"/>
      <c r="E6" s="173"/>
      <c r="F6" s="183">
        <f t="shared" ref="F6:R6" si="4">SUBTOTAL(9,F5:F5)</f>
        <v>1</v>
      </c>
      <c r="G6" s="183">
        <f t="shared" si="4"/>
        <v>3600</v>
      </c>
      <c r="H6" s="183">
        <f t="shared" si="4"/>
        <v>940</v>
      </c>
      <c r="I6" s="183">
        <f t="shared" si="4"/>
        <v>282</v>
      </c>
      <c r="J6" s="183">
        <f t="shared" si="4"/>
        <v>35</v>
      </c>
      <c r="K6" s="183">
        <f t="shared" si="4"/>
        <v>20</v>
      </c>
      <c r="L6" s="183">
        <f t="shared" si="4"/>
        <v>100</v>
      </c>
      <c r="M6" s="183">
        <f t="shared" si="4"/>
        <v>250</v>
      </c>
      <c r="N6" s="183">
        <f t="shared" si="4"/>
        <v>220</v>
      </c>
      <c r="O6" s="183">
        <f t="shared" si="4"/>
        <v>5447</v>
      </c>
      <c r="P6" s="184">
        <f t="shared" si="4"/>
        <v>5447</v>
      </c>
      <c r="Q6" s="184">
        <f t="shared" si="4"/>
        <v>2233</v>
      </c>
      <c r="R6" s="185">
        <f t="shared" si="4"/>
        <v>3214</v>
      </c>
    </row>
  </sheetData>
  <mergeCells count="8">
    <mergeCell ref="P3:R3"/>
    <mergeCell ref="A1:R1"/>
    <mergeCell ref="A3:A4"/>
    <mergeCell ref="B3:B4"/>
    <mergeCell ref="C3:C4"/>
    <mergeCell ref="D3:D4"/>
    <mergeCell ref="E3:E4"/>
    <mergeCell ref="F3:O3"/>
  </mergeCells>
  <phoneticPr fontId="3" type="noConversion"/>
  <dataValidations count="2">
    <dataValidation type="list" allowBlank="1" showInputMessage="1" showErrorMessage="1" sqref="IX65425:IX65429 ST65425:ST65429 ACP65425:ACP65429 AML65425:AML65429 AWH65425:AWH65429 BGD65425:BGD65429 BPZ65425:BPZ65429 BZV65425:BZV65429 CJR65425:CJR65429 CTN65425:CTN65429 DDJ65425:DDJ65429 DNF65425:DNF65429 DXB65425:DXB65429 EGX65425:EGX65429 EQT65425:EQT65429 FAP65425:FAP65429 FKL65425:FKL65429 FUH65425:FUH65429 GED65425:GED65429 GNZ65425:GNZ65429 GXV65425:GXV65429 HHR65425:HHR65429 HRN65425:HRN65429 IBJ65425:IBJ65429 ILF65425:ILF65429 IVB65425:IVB65429 JEX65425:JEX65429 JOT65425:JOT65429 JYP65425:JYP65429 KIL65425:KIL65429 KSH65425:KSH65429 LCD65425:LCD65429 LLZ65425:LLZ65429 LVV65425:LVV65429 MFR65425:MFR65429 MPN65425:MPN65429 MZJ65425:MZJ65429 NJF65425:NJF65429 NTB65425:NTB65429 OCX65425:OCX65429 OMT65425:OMT65429 OWP65425:OWP65429 PGL65425:PGL65429 PQH65425:PQH65429 QAD65425:QAD65429 QJZ65425:QJZ65429 QTV65425:QTV65429 RDR65425:RDR65429 RNN65425:RNN65429 RXJ65425:RXJ65429 SHF65425:SHF65429 SRB65425:SRB65429 TAX65425:TAX65429 TKT65425:TKT65429 TUP65425:TUP65429 UEL65425:UEL65429 UOH65425:UOH65429 UYD65425:UYD65429 VHZ65425:VHZ65429 VRV65425:VRV65429 WBR65425:WBR65429 WLN65425:WLN65429 WVJ65425:WVJ65429 IX130961:IX130965 ST130961:ST130965 ACP130961:ACP130965 AML130961:AML130965 AWH130961:AWH130965 BGD130961:BGD130965 BPZ130961:BPZ130965 BZV130961:BZV130965 CJR130961:CJR130965 CTN130961:CTN130965 DDJ130961:DDJ130965 DNF130961:DNF130965 DXB130961:DXB130965 EGX130961:EGX130965 EQT130961:EQT130965 FAP130961:FAP130965 FKL130961:FKL130965 FUH130961:FUH130965 GED130961:GED130965 GNZ130961:GNZ130965 GXV130961:GXV130965 HHR130961:HHR130965 HRN130961:HRN130965 IBJ130961:IBJ130965 ILF130961:ILF130965 IVB130961:IVB130965 JEX130961:JEX130965 JOT130961:JOT130965 JYP130961:JYP130965 KIL130961:KIL130965 KSH130961:KSH130965 LCD130961:LCD130965 LLZ130961:LLZ130965 LVV130961:LVV130965 MFR130961:MFR130965 MPN130961:MPN130965 MZJ130961:MZJ130965 NJF130961:NJF130965 NTB130961:NTB130965 OCX130961:OCX130965 OMT130961:OMT130965 OWP130961:OWP130965 PGL130961:PGL130965 PQH130961:PQH130965 QAD130961:QAD130965 QJZ130961:QJZ130965 QTV130961:QTV130965 RDR130961:RDR130965 RNN130961:RNN130965 RXJ130961:RXJ130965 SHF130961:SHF130965 SRB130961:SRB130965 TAX130961:TAX130965 TKT130961:TKT130965 TUP130961:TUP130965 UEL130961:UEL130965 UOH130961:UOH130965 UYD130961:UYD130965 VHZ130961:VHZ130965 VRV130961:VRV130965 WBR130961:WBR130965 WLN130961:WLN130965 WVJ130961:WVJ130965 IX196497:IX196501 ST196497:ST196501 ACP196497:ACP196501 AML196497:AML196501 AWH196497:AWH196501 BGD196497:BGD196501 BPZ196497:BPZ196501 BZV196497:BZV196501 CJR196497:CJR196501 CTN196497:CTN196501 DDJ196497:DDJ196501 DNF196497:DNF196501 DXB196497:DXB196501 EGX196497:EGX196501 EQT196497:EQT196501 FAP196497:FAP196501 FKL196497:FKL196501 FUH196497:FUH196501 GED196497:GED196501 GNZ196497:GNZ196501 GXV196497:GXV196501 HHR196497:HHR196501 HRN196497:HRN196501 IBJ196497:IBJ196501 ILF196497:ILF196501 IVB196497:IVB196501 JEX196497:JEX196501 JOT196497:JOT196501 JYP196497:JYP196501 KIL196497:KIL196501 KSH196497:KSH196501 LCD196497:LCD196501 LLZ196497:LLZ196501 LVV196497:LVV196501 MFR196497:MFR196501 MPN196497:MPN196501 MZJ196497:MZJ196501 NJF196497:NJF196501 NTB196497:NTB196501 OCX196497:OCX196501 OMT196497:OMT196501 OWP196497:OWP196501 PGL196497:PGL196501 PQH196497:PQH196501 QAD196497:QAD196501 QJZ196497:QJZ196501 QTV196497:QTV196501 RDR196497:RDR196501 RNN196497:RNN196501 RXJ196497:RXJ196501 SHF196497:SHF196501 SRB196497:SRB196501 TAX196497:TAX196501 TKT196497:TKT196501 TUP196497:TUP196501 UEL196497:UEL196501 UOH196497:UOH196501 UYD196497:UYD196501 VHZ196497:VHZ196501 VRV196497:VRV196501 WBR196497:WBR196501 WLN196497:WLN196501 WVJ196497:WVJ196501 IX262033:IX262037 ST262033:ST262037 ACP262033:ACP262037 AML262033:AML262037 AWH262033:AWH262037 BGD262033:BGD262037 BPZ262033:BPZ262037 BZV262033:BZV262037 CJR262033:CJR262037 CTN262033:CTN262037 DDJ262033:DDJ262037 DNF262033:DNF262037 DXB262033:DXB262037 EGX262033:EGX262037 EQT262033:EQT262037 FAP262033:FAP262037 FKL262033:FKL262037 FUH262033:FUH262037 GED262033:GED262037 GNZ262033:GNZ262037 GXV262033:GXV262037 HHR262033:HHR262037 HRN262033:HRN262037 IBJ262033:IBJ262037 ILF262033:ILF262037 IVB262033:IVB262037 JEX262033:JEX262037 JOT262033:JOT262037 JYP262033:JYP262037 KIL262033:KIL262037 KSH262033:KSH262037 LCD262033:LCD262037 LLZ262033:LLZ262037 LVV262033:LVV262037 MFR262033:MFR262037 MPN262033:MPN262037 MZJ262033:MZJ262037 NJF262033:NJF262037 NTB262033:NTB262037 OCX262033:OCX262037 OMT262033:OMT262037 OWP262033:OWP262037 PGL262033:PGL262037 PQH262033:PQH262037 QAD262033:QAD262037 QJZ262033:QJZ262037 QTV262033:QTV262037 RDR262033:RDR262037 RNN262033:RNN262037 RXJ262033:RXJ262037 SHF262033:SHF262037 SRB262033:SRB262037 TAX262033:TAX262037 TKT262033:TKT262037 TUP262033:TUP262037 UEL262033:UEL262037 UOH262033:UOH262037 UYD262033:UYD262037 VHZ262033:VHZ262037 VRV262033:VRV262037 WBR262033:WBR262037 WLN262033:WLN262037 WVJ262033:WVJ262037 IX327569:IX327573 ST327569:ST327573 ACP327569:ACP327573 AML327569:AML327573 AWH327569:AWH327573 BGD327569:BGD327573 BPZ327569:BPZ327573 BZV327569:BZV327573 CJR327569:CJR327573 CTN327569:CTN327573 DDJ327569:DDJ327573 DNF327569:DNF327573 DXB327569:DXB327573 EGX327569:EGX327573 EQT327569:EQT327573 FAP327569:FAP327573 FKL327569:FKL327573 FUH327569:FUH327573 GED327569:GED327573 GNZ327569:GNZ327573 GXV327569:GXV327573 HHR327569:HHR327573 HRN327569:HRN327573 IBJ327569:IBJ327573 ILF327569:ILF327573 IVB327569:IVB327573 JEX327569:JEX327573 JOT327569:JOT327573 JYP327569:JYP327573 KIL327569:KIL327573 KSH327569:KSH327573 LCD327569:LCD327573 LLZ327569:LLZ327573 LVV327569:LVV327573 MFR327569:MFR327573 MPN327569:MPN327573 MZJ327569:MZJ327573 NJF327569:NJF327573 NTB327569:NTB327573 OCX327569:OCX327573 OMT327569:OMT327573 OWP327569:OWP327573 PGL327569:PGL327573 PQH327569:PQH327573 QAD327569:QAD327573 QJZ327569:QJZ327573 QTV327569:QTV327573 RDR327569:RDR327573 RNN327569:RNN327573 RXJ327569:RXJ327573 SHF327569:SHF327573 SRB327569:SRB327573 TAX327569:TAX327573 TKT327569:TKT327573 TUP327569:TUP327573 UEL327569:UEL327573 UOH327569:UOH327573 UYD327569:UYD327573 VHZ327569:VHZ327573 VRV327569:VRV327573 WBR327569:WBR327573 WLN327569:WLN327573 WVJ327569:WVJ327573 IX393105:IX393109 ST393105:ST393109 ACP393105:ACP393109 AML393105:AML393109 AWH393105:AWH393109 BGD393105:BGD393109 BPZ393105:BPZ393109 BZV393105:BZV393109 CJR393105:CJR393109 CTN393105:CTN393109 DDJ393105:DDJ393109 DNF393105:DNF393109 DXB393105:DXB393109 EGX393105:EGX393109 EQT393105:EQT393109 FAP393105:FAP393109 FKL393105:FKL393109 FUH393105:FUH393109 GED393105:GED393109 GNZ393105:GNZ393109 GXV393105:GXV393109 HHR393105:HHR393109 HRN393105:HRN393109 IBJ393105:IBJ393109 ILF393105:ILF393109 IVB393105:IVB393109 JEX393105:JEX393109 JOT393105:JOT393109 JYP393105:JYP393109 KIL393105:KIL393109 KSH393105:KSH393109 LCD393105:LCD393109 LLZ393105:LLZ393109 LVV393105:LVV393109 MFR393105:MFR393109 MPN393105:MPN393109 MZJ393105:MZJ393109 NJF393105:NJF393109 NTB393105:NTB393109 OCX393105:OCX393109 OMT393105:OMT393109 OWP393105:OWP393109 PGL393105:PGL393109 PQH393105:PQH393109 QAD393105:QAD393109 QJZ393105:QJZ393109 QTV393105:QTV393109 RDR393105:RDR393109 RNN393105:RNN393109 RXJ393105:RXJ393109 SHF393105:SHF393109 SRB393105:SRB393109 TAX393105:TAX393109 TKT393105:TKT393109 TUP393105:TUP393109 UEL393105:UEL393109 UOH393105:UOH393109 UYD393105:UYD393109 VHZ393105:VHZ393109 VRV393105:VRV393109 WBR393105:WBR393109 WLN393105:WLN393109 WVJ393105:WVJ393109 IX458641:IX458645 ST458641:ST458645 ACP458641:ACP458645 AML458641:AML458645 AWH458641:AWH458645 BGD458641:BGD458645 BPZ458641:BPZ458645 BZV458641:BZV458645 CJR458641:CJR458645 CTN458641:CTN458645 DDJ458641:DDJ458645 DNF458641:DNF458645 DXB458641:DXB458645 EGX458641:EGX458645 EQT458641:EQT458645 FAP458641:FAP458645 FKL458641:FKL458645 FUH458641:FUH458645 GED458641:GED458645 GNZ458641:GNZ458645 GXV458641:GXV458645 HHR458641:HHR458645 HRN458641:HRN458645 IBJ458641:IBJ458645 ILF458641:ILF458645 IVB458641:IVB458645 JEX458641:JEX458645 JOT458641:JOT458645 JYP458641:JYP458645 KIL458641:KIL458645 KSH458641:KSH458645 LCD458641:LCD458645 LLZ458641:LLZ458645 LVV458641:LVV458645 MFR458641:MFR458645 MPN458641:MPN458645 MZJ458641:MZJ458645 NJF458641:NJF458645 NTB458641:NTB458645 OCX458641:OCX458645 OMT458641:OMT458645 OWP458641:OWP458645 PGL458641:PGL458645 PQH458641:PQH458645 QAD458641:QAD458645 QJZ458641:QJZ458645 QTV458641:QTV458645 RDR458641:RDR458645 RNN458641:RNN458645 RXJ458641:RXJ458645 SHF458641:SHF458645 SRB458641:SRB458645 TAX458641:TAX458645 TKT458641:TKT458645 TUP458641:TUP458645 UEL458641:UEL458645 UOH458641:UOH458645 UYD458641:UYD458645 VHZ458641:VHZ458645 VRV458641:VRV458645 WBR458641:WBR458645 WLN458641:WLN458645 WVJ458641:WVJ458645 IX524177:IX524181 ST524177:ST524181 ACP524177:ACP524181 AML524177:AML524181 AWH524177:AWH524181 BGD524177:BGD524181 BPZ524177:BPZ524181 BZV524177:BZV524181 CJR524177:CJR524181 CTN524177:CTN524181 DDJ524177:DDJ524181 DNF524177:DNF524181 DXB524177:DXB524181 EGX524177:EGX524181 EQT524177:EQT524181 FAP524177:FAP524181 FKL524177:FKL524181 FUH524177:FUH524181 GED524177:GED524181 GNZ524177:GNZ524181 GXV524177:GXV524181 HHR524177:HHR524181 HRN524177:HRN524181 IBJ524177:IBJ524181 ILF524177:ILF524181 IVB524177:IVB524181 JEX524177:JEX524181 JOT524177:JOT524181 JYP524177:JYP524181 KIL524177:KIL524181 KSH524177:KSH524181 LCD524177:LCD524181 LLZ524177:LLZ524181 LVV524177:LVV524181 MFR524177:MFR524181 MPN524177:MPN524181 MZJ524177:MZJ524181 NJF524177:NJF524181 NTB524177:NTB524181 OCX524177:OCX524181 OMT524177:OMT524181 OWP524177:OWP524181 PGL524177:PGL524181 PQH524177:PQH524181 QAD524177:QAD524181 QJZ524177:QJZ524181 QTV524177:QTV524181 RDR524177:RDR524181 RNN524177:RNN524181 RXJ524177:RXJ524181 SHF524177:SHF524181 SRB524177:SRB524181 TAX524177:TAX524181 TKT524177:TKT524181 TUP524177:TUP524181 UEL524177:UEL524181 UOH524177:UOH524181 UYD524177:UYD524181 VHZ524177:VHZ524181 VRV524177:VRV524181 WBR524177:WBR524181 WLN524177:WLN524181 WVJ524177:WVJ524181 IX589713:IX589717 ST589713:ST589717 ACP589713:ACP589717 AML589713:AML589717 AWH589713:AWH589717 BGD589713:BGD589717 BPZ589713:BPZ589717 BZV589713:BZV589717 CJR589713:CJR589717 CTN589713:CTN589717 DDJ589713:DDJ589717 DNF589713:DNF589717 DXB589713:DXB589717 EGX589713:EGX589717 EQT589713:EQT589717 FAP589713:FAP589717 FKL589713:FKL589717 FUH589713:FUH589717 GED589713:GED589717 GNZ589713:GNZ589717 GXV589713:GXV589717 HHR589713:HHR589717 HRN589713:HRN589717 IBJ589713:IBJ589717 ILF589713:ILF589717 IVB589713:IVB589717 JEX589713:JEX589717 JOT589713:JOT589717 JYP589713:JYP589717 KIL589713:KIL589717 KSH589713:KSH589717 LCD589713:LCD589717 LLZ589713:LLZ589717 LVV589713:LVV589717 MFR589713:MFR589717 MPN589713:MPN589717 MZJ589713:MZJ589717 NJF589713:NJF589717 NTB589713:NTB589717 OCX589713:OCX589717 OMT589713:OMT589717 OWP589713:OWP589717 PGL589713:PGL589717 PQH589713:PQH589717 QAD589713:QAD589717 QJZ589713:QJZ589717 QTV589713:QTV589717 RDR589713:RDR589717 RNN589713:RNN589717 RXJ589713:RXJ589717 SHF589713:SHF589717 SRB589713:SRB589717 TAX589713:TAX589717 TKT589713:TKT589717 TUP589713:TUP589717 UEL589713:UEL589717 UOH589713:UOH589717 UYD589713:UYD589717 VHZ589713:VHZ589717 VRV589713:VRV589717 WBR589713:WBR589717 WLN589713:WLN589717 WVJ589713:WVJ589717 IX655249:IX655253 ST655249:ST655253 ACP655249:ACP655253 AML655249:AML655253 AWH655249:AWH655253 BGD655249:BGD655253 BPZ655249:BPZ655253 BZV655249:BZV655253 CJR655249:CJR655253 CTN655249:CTN655253 DDJ655249:DDJ655253 DNF655249:DNF655253 DXB655249:DXB655253 EGX655249:EGX655253 EQT655249:EQT655253 FAP655249:FAP655253 FKL655249:FKL655253 FUH655249:FUH655253 GED655249:GED655253 GNZ655249:GNZ655253 GXV655249:GXV655253 HHR655249:HHR655253 HRN655249:HRN655253 IBJ655249:IBJ655253 ILF655249:ILF655253 IVB655249:IVB655253 JEX655249:JEX655253 JOT655249:JOT655253 JYP655249:JYP655253 KIL655249:KIL655253 KSH655249:KSH655253 LCD655249:LCD655253 LLZ655249:LLZ655253 LVV655249:LVV655253 MFR655249:MFR655253 MPN655249:MPN655253 MZJ655249:MZJ655253 NJF655249:NJF655253 NTB655249:NTB655253 OCX655249:OCX655253 OMT655249:OMT655253 OWP655249:OWP655253 PGL655249:PGL655253 PQH655249:PQH655253 QAD655249:QAD655253 QJZ655249:QJZ655253 QTV655249:QTV655253 RDR655249:RDR655253 RNN655249:RNN655253 RXJ655249:RXJ655253 SHF655249:SHF655253 SRB655249:SRB655253 TAX655249:TAX655253 TKT655249:TKT655253 TUP655249:TUP655253 UEL655249:UEL655253 UOH655249:UOH655253 UYD655249:UYD655253 VHZ655249:VHZ655253 VRV655249:VRV655253 WBR655249:WBR655253 WLN655249:WLN655253 WVJ655249:WVJ655253 IX720785:IX720789 ST720785:ST720789 ACP720785:ACP720789 AML720785:AML720789 AWH720785:AWH720789 BGD720785:BGD720789 BPZ720785:BPZ720789 BZV720785:BZV720789 CJR720785:CJR720789 CTN720785:CTN720789 DDJ720785:DDJ720789 DNF720785:DNF720789 DXB720785:DXB720789 EGX720785:EGX720789 EQT720785:EQT720789 FAP720785:FAP720789 FKL720785:FKL720789 FUH720785:FUH720789 GED720785:GED720789 GNZ720785:GNZ720789 GXV720785:GXV720789 HHR720785:HHR720789 HRN720785:HRN720789 IBJ720785:IBJ720789 ILF720785:ILF720789 IVB720785:IVB720789 JEX720785:JEX720789 JOT720785:JOT720789 JYP720785:JYP720789 KIL720785:KIL720789 KSH720785:KSH720789 LCD720785:LCD720789 LLZ720785:LLZ720789 LVV720785:LVV720789 MFR720785:MFR720789 MPN720785:MPN720789 MZJ720785:MZJ720789 NJF720785:NJF720789 NTB720785:NTB720789 OCX720785:OCX720789 OMT720785:OMT720789 OWP720785:OWP720789 PGL720785:PGL720789 PQH720785:PQH720789 QAD720785:QAD720789 QJZ720785:QJZ720789 QTV720785:QTV720789 RDR720785:RDR720789 RNN720785:RNN720789 RXJ720785:RXJ720789 SHF720785:SHF720789 SRB720785:SRB720789 TAX720785:TAX720789 TKT720785:TKT720789 TUP720785:TUP720789 UEL720785:UEL720789 UOH720785:UOH720789 UYD720785:UYD720789 VHZ720785:VHZ720789 VRV720785:VRV720789 WBR720785:WBR720789 WLN720785:WLN720789 WVJ720785:WVJ720789 IX786321:IX786325 ST786321:ST786325 ACP786321:ACP786325 AML786321:AML786325 AWH786321:AWH786325 BGD786321:BGD786325 BPZ786321:BPZ786325 BZV786321:BZV786325 CJR786321:CJR786325 CTN786321:CTN786325 DDJ786321:DDJ786325 DNF786321:DNF786325 DXB786321:DXB786325 EGX786321:EGX786325 EQT786321:EQT786325 FAP786321:FAP786325 FKL786321:FKL786325 FUH786321:FUH786325 GED786321:GED786325 GNZ786321:GNZ786325 GXV786321:GXV786325 HHR786321:HHR786325 HRN786321:HRN786325 IBJ786321:IBJ786325 ILF786321:ILF786325 IVB786321:IVB786325 JEX786321:JEX786325 JOT786321:JOT786325 JYP786321:JYP786325 KIL786321:KIL786325 KSH786321:KSH786325 LCD786321:LCD786325 LLZ786321:LLZ786325 LVV786321:LVV786325 MFR786321:MFR786325 MPN786321:MPN786325 MZJ786321:MZJ786325 NJF786321:NJF786325 NTB786321:NTB786325 OCX786321:OCX786325 OMT786321:OMT786325 OWP786321:OWP786325 PGL786321:PGL786325 PQH786321:PQH786325 QAD786321:QAD786325 QJZ786321:QJZ786325 QTV786321:QTV786325 RDR786321:RDR786325 RNN786321:RNN786325 RXJ786321:RXJ786325 SHF786321:SHF786325 SRB786321:SRB786325 TAX786321:TAX786325 TKT786321:TKT786325 TUP786321:TUP786325 UEL786321:UEL786325 UOH786321:UOH786325 UYD786321:UYD786325 VHZ786321:VHZ786325 VRV786321:VRV786325 WBR786321:WBR786325 WLN786321:WLN786325 WVJ786321:WVJ786325 IX851857:IX851861 ST851857:ST851861 ACP851857:ACP851861 AML851857:AML851861 AWH851857:AWH851861 BGD851857:BGD851861 BPZ851857:BPZ851861 BZV851857:BZV851861 CJR851857:CJR851861 CTN851857:CTN851861 DDJ851857:DDJ851861 DNF851857:DNF851861 DXB851857:DXB851861 EGX851857:EGX851861 EQT851857:EQT851861 FAP851857:FAP851861 FKL851857:FKL851861 FUH851857:FUH851861 GED851857:GED851861 GNZ851857:GNZ851861 GXV851857:GXV851861 HHR851857:HHR851861 HRN851857:HRN851861 IBJ851857:IBJ851861 ILF851857:ILF851861 IVB851857:IVB851861 JEX851857:JEX851861 JOT851857:JOT851861 JYP851857:JYP851861 KIL851857:KIL851861 KSH851857:KSH851861 LCD851857:LCD851861 LLZ851857:LLZ851861 LVV851857:LVV851861 MFR851857:MFR851861 MPN851857:MPN851861 MZJ851857:MZJ851861 NJF851857:NJF851861 NTB851857:NTB851861 OCX851857:OCX851861 OMT851857:OMT851861 OWP851857:OWP851861 PGL851857:PGL851861 PQH851857:PQH851861 QAD851857:QAD851861 QJZ851857:QJZ851861 QTV851857:QTV851861 RDR851857:RDR851861 RNN851857:RNN851861 RXJ851857:RXJ851861 SHF851857:SHF851861 SRB851857:SRB851861 TAX851857:TAX851861 TKT851857:TKT851861 TUP851857:TUP851861 UEL851857:UEL851861 UOH851857:UOH851861 UYD851857:UYD851861 VHZ851857:VHZ851861 VRV851857:VRV851861 WBR851857:WBR851861 WLN851857:WLN851861 WVJ851857:WVJ851861 IX917393:IX917397 ST917393:ST917397 ACP917393:ACP917397 AML917393:AML917397 AWH917393:AWH917397 BGD917393:BGD917397 BPZ917393:BPZ917397 BZV917393:BZV917397 CJR917393:CJR917397 CTN917393:CTN917397 DDJ917393:DDJ917397 DNF917393:DNF917397 DXB917393:DXB917397 EGX917393:EGX917397 EQT917393:EQT917397 FAP917393:FAP917397 FKL917393:FKL917397 FUH917393:FUH917397 GED917393:GED917397 GNZ917393:GNZ917397 GXV917393:GXV917397 HHR917393:HHR917397 HRN917393:HRN917397 IBJ917393:IBJ917397 ILF917393:ILF917397 IVB917393:IVB917397 JEX917393:JEX917397 JOT917393:JOT917397 JYP917393:JYP917397 KIL917393:KIL917397 KSH917393:KSH917397 LCD917393:LCD917397 LLZ917393:LLZ917397 LVV917393:LVV917397 MFR917393:MFR917397 MPN917393:MPN917397 MZJ917393:MZJ917397 NJF917393:NJF917397 NTB917393:NTB917397 OCX917393:OCX917397 OMT917393:OMT917397 OWP917393:OWP917397 PGL917393:PGL917397 PQH917393:PQH917397 QAD917393:QAD917397 QJZ917393:QJZ917397 QTV917393:QTV917397 RDR917393:RDR917397 RNN917393:RNN917397 RXJ917393:RXJ917397 SHF917393:SHF917397 SRB917393:SRB917397 TAX917393:TAX917397 TKT917393:TKT917397 TUP917393:TUP917397 UEL917393:UEL917397 UOH917393:UOH917397 UYD917393:UYD917397 VHZ917393:VHZ917397 VRV917393:VRV917397 WBR917393:WBR917397 WLN917393:WLN917397 WVJ917393:WVJ917397 IX982929:IX982933 ST982929:ST982933 ACP982929:ACP982933 AML982929:AML982933 AWH982929:AWH982933 BGD982929:BGD982933 BPZ982929:BPZ982933 BZV982929:BZV982933 CJR982929:CJR982933 CTN982929:CTN982933 DDJ982929:DDJ982933 DNF982929:DNF982933 DXB982929:DXB982933 EGX982929:EGX982933 EQT982929:EQT982933 FAP982929:FAP982933 FKL982929:FKL982933 FUH982929:FUH982933 GED982929:GED982933 GNZ982929:GNZ982933 GXV982929:GXV982933 HHR982929:HHR982933 HRN982929:HRN982933 IBJ982929:IBJ982933 ILF982929:ILF982933 IVB982929:IVB982933 JEX982929:JEX982933 JOT982929:JOT982933 JYP982929:JYP982933 KIL982929:KIL982933 KSH982929:KSH982933 LCD982929:LCD982933 LLZ982929:LLZ982933 LVV982929:LVV982933 MFR982929:MFR982933 MPN982929:MPN982933 MZJ982929:MZJ982933 NJF982929:NJF982933 NTB982929:NTB982933 OCX982929:OCX982933 OMT982929:OMT982933 OWP982929:OWP982933 PGL982929:PGL982933 PQH982929:PQH982933 QAD982929:QAD982933 QJZ982929:QJZ982933 QTV982929:QTV982933 RDR982929:RDR982933 RNN982929:RNN982933 RXJ982929:RXJ982933 SHF982929:SHF982933 SRB982929:SRB982933 TAX982929:TAX982933 TKT982929:TKT982933 TUP982929:TUP982933 UEL982929:UEL982933 UOH982929:UOH982933 UYD982929:UYD982933 VHZ982929:VHZ982933 VRV982929:VRV982933 WBR982929:WBR982933 WLN982929:WLN982933 WVJ982929:WVJ982933 IX65452:IX65466 ST65452:ST65466 ACP65452:ACP65466 AML65452:AML65466 AWH65452:AWH65466 BGD65452:BGD65466 BPZ65452:BPZ65466 BZV65452:BZV65466 CJR65452:CJR65466 CTN65452:CTN65466 DDJ65452:DDJ65466 DNF65452:DNF65466 DXB65452:DXB65466 EGX65452:EGX65466 EQT65452:EQT65466 FAP65452:FAP65466 FKL65452:FKL65466 FUH65452:FUH65466 GED65452:GED65466 GNZ65452:GNZ65466 GXV65452:GXV65466 HHR65452:HHR65466 HRN65452:HRN65466 IBJ65452:IBJ65466 ILF65452:ILF65466 IVB65452:IVB65466 JEX65452:JEX65466 JOT65452:JOT65466 JYP65452:JYP65466 KIL65452:KIL65466 KSH65452:KSH65466 LCD65452:LCD65466 LLZ65452:LLZ65466 LVV65452:LVV65466 MFR65452:MFR65466 MPN65452:MPN65466 MZJ65452:MZJ65466 NJF65452:NJF65466 NTB65452:NTB65466 OCX65452:OCX65466 OMT65452:OMT65466 OWP65452:OWP65466 PGL65452:PGL65466 PQH65452:PQH65466 QAD65452:QAD65466 QJZ65452:QJZ65466 QTV65452:QTV65466 RDR65452:RDR65466 RNN65452:RNN65466 RXJ65452:RXJ65466 SHF65452:SHF65466 SRB65452:SRB65466 TAX65452:TAX65466 TKT65452:TKT65466 TUP65452:TUP65466 UEL65452:UEL65466 UOH65452:UOH65466 UYD65452:UYD65466 VHZ65452:VHZ65466 VRV65452:VRV65466 WBR65452:WBR65466 WLN65452:WLN65466 WVJ65452:WVJ65466 IX130988:IX131002 ST130988:ST131002 ACP130988:ACP131002 AML130988:AML131002 AWH130988:AWH131002 BGD130988:BGD131002 BPZ130988:BPZ131002 BZV130988:BZV131002 CJR130988:CJR131002 CTN130988:CTN131002 DDJ130988:DDJ131002 DNF130988:DNF131002 DXB130988:DXB131002 EGX130988:EGX131002 EQT130988:EQT131002 FAP130988:FAP131002 FKL130988:FKL131002 FUH130988:FUH131002 GED130988:GED131002 GNZ130988:GNZ131002 GXV130988:GXV131002 HHR130988:HHR131002 HRN130988:HRN131002 IBJ130988:IBJ131002 ILF130988:ILF131002 IVB130988:IVB131002 JEX130988:JEX131002 JOT130988:JOT131002 JYP130988:JYP131002 KIL130988:KIL131002 KSH130988:KSH131002 LCD130988:LCD131002 LLZ130988:LLZ131002 LVV130988:LVV131002 MFR130988:MFR131002 MPN130988:MPN131002 MZJ130988:MZJ131002 NJF130988:NJF131002 NTB130988:NTB131002 OCX130988:OCX131002 OMT130988:OMT131002 OWP130988:OWP131002 PGL130988:PGL131002 PQH130988:PQH131002 QAD130988:QAD131002 QJZ130988:QJZ131002 QTV130988:QTV131002 RDR130988:RDR131002 RNN130988:RNN131002 RXJ130988:RXJ131002 SHF130988:SHF131002 SRB130988:SRB131002 TAX130988:TAX131002 TKT130988:TKT131002 TUP130988:TUP131002 UEL130988:UEL131002 UOH130988:UOH131002 UYD130988:UYD131002 VHZ130988:VHZ131002 VRV130988:VRV131002 WBR130988:WBR131002 WLN130988:WLN131002 WVJ130988:WVJ131002 IX196524:IX196538 ST196524:ST196538 ACP196524:ACP196538 AML196524:AML196538 AWH196524:AWH196538 BGD196524:BGD196538 BPZ196524:BPZ196538 BZV196524:BZV196538 CJR196524:CJR196538 CTN196524:CTN196538 DDJ196524:DDJ196538 DNF196524:DNF196538 DXB196524:DXB196538 EGX196524:EGX196538 EQT196524:EQT196538 FAP196524:FAP196538 FKL196524:FKL196538 FUH196524:FUH196538 GED196524:GED196538 GNZ196524:GNZ196538 GXV196524:GXV196538 HHR196524:HHR196538 HRN196524:HRN196538 IBJ196524:IBJ196538 ILF196524:ILF196538 IVB196524:IVB196538 JEX196524:JEX196538 JOT196524:JOT196538 JYP196524:JYP196538 KIL196524:KIL196538 KSH196524:KSH196538 LCD196524:LCD196538 LLZ196524:LLZ196538 LVV196524:LVV196538 MFR196524:MFR196538 MPN196524:MPN196538 MZJ196524:MZJ196538 NJF196524:NJF196538 NTB196524:NTB196538 OCX196524:OCX196538 OMT196524:OMT196538 OWP196524:OWP196538 PGL196524:PGL196538 PQH196524:PQH196538 QAD196524:QAD196538 QJZ196524:QJZ196538 QTV196524:QTV196538 RDR196524:RDR196538 RNN196524:RNN196538 RXJ196524:RXJ196538 SHF196524:SHF196538 SRB196524:SRB196538 TAX196524:TAX196538 TKT196524:TKT196538 TUP196524:TUP196538 UEL196524:UEL196538 UOH196524:UOH196538 UYD196524:UYD196538 VHZ196524:VHZ196538 VRV196524:VRV196538 WBR196524:WBR196538 WLN196524:WLN196538 WVJ196524:WVJ196538 IX262060:IX262074 ST262060:ST262074 ACP262060:ACP262074 AML262060:AML262074 AWH262060:AWH262074 BGD262060:BGD262074 BPZ262060:BPZ262074 BZV262060:BZV262074 CJR262060:CJR262074 CTN262060:CTN262074 DDJ262060:DDJ262074 DNF262060:DNF262074 DXB262060:DXB262074 EGX262060:EGX262074 EQT262060:EQT262074 FAP262060:FAP262074 FKL262060:FKL262074 FUH262060:FUH262074 GED262060:GED262074 GNZ262060:GNZ262074 GXV262060:GXV262074 HHR262060:HHR262074 HRN262060:HRN262074 IBJ262060:IBJ262074 ILF262060:ILF262074 IVB262060:IVB262074 JEX262060:JEX262074 JOT262060:JOT262074 JYP262060:JYP262074 KIL262060:KIL262074 KSH262060:KSH262074 LCD262060:LCD262074 LLZ262060:LLZ262074 LVV262060:LVV262074 MFR262060:MFR262074 MPN262060:MPN262074 MZJ262060:MZJ262074 NJF262060:NJF262074 NTB262060:NTB262074 OCX262060:OCX262074 OMT262060:OMT262074 OWP262060:OWP262074 PGL262060:PGL262074 PQH262060:PQH262074 QAD262060:QAD262074 QJZ262060:QJZ262074 QTV262060:QTV262074 RDR262060:RDR262074 RNN262060:RNN262074 RXJ262060:RXJ262074 SHF262060:SHF262074 SRB262060:SRB262074 TAX262060:TAX262074 TKT262060:TKT262074 TUP262060:TUP262074 UEL262060:UEL262074 UOH262060:UOH262074 UYD262060:UYD262074 VHZ262060:VHZ262074 VRV262060:VRV262074 WBR262060:WBR262074 WLN262060:WLN262074 WVJ262060:WVJ262074 IX327596:IX327610 ST327596:ST327610 ACP327596:ACP327610 AML327596:AML327610 AWH327596:AWH327610 BGD327596:BGD327610 BPZ327596:BPZ327610 BZV327596:BZV327610 CJR327596:CJR327610 CTN327596:CTN327610 DDJ327596:DDJ327610 DNF327596:DNF327610 DXB327596:DXB327610 EGX327596:EGX327610 EQT327596:EQT327610 FAP327596:FAP327610 FKL327596:FKL327610 FUH327596:FUH327610 GED327596:GED327610 GNZ327596:GNZ327610 GXV327596:GXV327610 HHR327596:HHR327610 HRN327596:HRN327610 IBJ327596:IBJ327610 ILF327596:ILF327610 IVB327596:IVB327610 JEX327596:JEX327610 JOT327596:JOT327610 JYP327596:JYP327610 KIL327596:KIL327610 KSH327596:KSH327610 LCD327596:LCD327610 LLZ327596:LLZ327610 LVV327596:LVV327610 MFR327596:MFR327610 MPN327596:MPN327610 MZJ327596:MZJ327610 NJF327596:NJF327610 NTB327596:NTB327610 OCX327596:OCX327610 OMT327596:OMT327610 OWP327596:OWP327610 PGL327596:PGL327610 PQH327596:PQH327610 QAD327596:QAD327610 QJZ327596:QJZ327610 QTV327596:QTV327610 RDR327596:RDR327610 RNN327596:RNN327610 RXJ327596:RXJ327610 SHF327596:SHF327610 SRB327596:SRB327610 TAX327596:TAX327610 TKT327596:TKT327610 TUP327596:TUP327610 UEL327596:UEL327610 UOH327596:UOH327610 UYD327596:UYD327610 VHZ327596:VHZ327610 VRV327596:VRV327610 WBR327596:WBR327610 WLN327596:WLN327610 WVJ327596:WVJ327610 IX393132:IX393146 ST393132:ST393146 ACP393132:ACP393146 AML393132:AML393146 AWH393132:AWH393146 BGD393132:BGD393146 BPZ393132:BPZ393146 BZV393132:BZV393146 CJR393132:CJR393146 CTN393132:CTN393146 DDJ393132:DDJ393146 DNF393132:DNF393146 DXB393132:DXB393146 EGX393132:EGX393146 EQT393132:EQT393146 FAP393132:FAP393146 FKL393132:FKL393146 FUH393132:FUH393146 GED393132:GED393146 GNZ393132:GNZ393146 GXV393132:GXV393146 HHR393132:HHR393146 HRN393132:HRN393146 IBJ393132:IBJ393146 ILF393132:ILF393146 IVB393132:IVB393146 JEX393132:JEX393146 JOT393132:JOT393146 JYP393132:JYP393146 KIL393132:KIL393146 KSH393132:KSH393146 LCD393132:LCD393146 LLZ393132:LLZ393146 LVV393132:LVV393146 MFR393132:MFR393146 MPN393132:MPN393146 MZJ393132:MZJ393146 NJF393132:NJF393146 NTB393132:NTB393146 OCX393132:OCX393146 OMT393132:OMT393146 OWP393132:OWP393146 PGL393132:PGL393146 PQH393132:PQH393146 QAD393132:QAD393146 QJZ393132:QJZ393146 QTV393132:QTV393146 RDR393132:RDR393146 RNN393132:RNN393146 RXJ393132:RXJ393146 SHF393132:SHF393146 SRB393132:SRB393146 TAX393132:TAX393146 TKT393132:TKT393146 TUP393132:TUP393146 UEL393132:UEL393146 UOH393132:UOH393146 UYD393132:UYD393146 VHZ393132:VHZ393146 VRV393132:VRV393146 WBR393132:WBR393146 WLN393132:WLN393146 WVJ393132:WVJ393146 IX458668:IX458682 ST458668:ST458682 ACP458668:ACP458682 AML458668:AML458682 AWH458668:AWH458682 BGD458668:BGD458682 BPZ458668:BPZ458682 BZV458668:BZV458682 CJR458668:CJR458682 CTN458668:CTN458682 DDJ458668:DDJ458682 DNF458668:DNF458682 DXB458668:DXB458682 EGX458668:EGX458682 EQT458668:EQT458682 FAP458668:FAP458682 FKL458668:FKL458682 FUH458668:FUH458682 GED458668:GED458682 GNZ458668:GNZ458682 GXV458668:GXV458682 HHR458668:HHR458682 HRN458668:HRN458682 IBJ458668:IBJ458682 ILF458668:ILF458682 IVB458668:IVB458682 JEX458668:JEX458682 JOT458668:JOT458682 JYP458668:JYP458682 KIL458668:KIL458682 KSH458668:KSH458682 LCD458668:LCD458682 LLZ458668:LLZ458682 LVV458668:LVV458682 MFR458668:MFR458682 MPN458668:MPN458682 MZJ458668:MZJ458682 NJF458668:NJF458682 NTB458668:NTB458682 OCX458668:OCX458682 OMT458668:OMT458682 OWP458668:OWP458682 PGL458668:PGL458682 PQH458668:PQH458682 QAD458668:QAD458682 QJZ458668:QJZ458682 QTV458668:QTV458682 RDR458668:RDR458682 RNN458668:RNN458682 RXJ458668:RXJ458682 SHF458668:SHF458682 SRB458668:SRB458682 TAX458668:TAX458682 TKT458668:TKT458682 TUP458668:TUP458682 UEL458668:UEL458682 UOH458668:UOH458682 UYD458668:UYD458682 VHZ458668:VHZ458682 VRV458668:VRV458682 WBR458668:WBR458682 WLN458668:WLN458682 WVJ458668:WVJ458682 IX524204:IX524218 ST524204:ST524218 ACP524204:ACP524218 AML524204:AML524218 AWH524204:AWH524218 BGD524204:BGD524218 BPZ524204:BPZ524218 BZV524204:BZV524218 CJR524204:CJR524218 CTN524204:CTN524218 DDJ524204:DDJ524218 DNF524204:DNF524218 DXB524204:DXB524218 EGX524204:EGX524218 EQT524204:EQT524218 FAP524204:FAP524218 FKL524204:FKL524218 FUH524204:FUH524218 GED524204:GED524218 GNZ524204:GNZ524218 GXV524204:GXV524218 HHR524204:HHR524218 HRN524204:HRN524218 IBJ524204:IBJ524218 ILF524204:ILF524218 IVB524204:IVB524218 JEX524204:JEX524218 JOT524204:JOT524218 JYP524204:JYP524218 KIL524204:KIL524218 KSH524204:KSH524218 LCD524204:LCD524218 LLZ524204:LLZ524218 LVV524204:LVV524218 MFR524204:MFR524218 MPN524204:MPN524218 MZJ524204:MZJ524218 NJF524204:NJF524218 NTB524204:NTB524218 OCX524204:OCX524218 OMT524204:OMT524218 OWP524204:OWP524218 PGL524204:PGL524218 PQH524204:PQH524218 QAD524204:QAD524218 QJZ524204:QJZ524218 QTV524204:QTV524218 RDR524204:RDR524218 RNN524204:RNN524218 RXJ524204:RXJ524218 SHF524204:SHF524218 SRB524204:SRB524218 TAX524204:TAX524218 TKT524204:TKT524218 TUP524204:TUP524218 UEL524204:UEL524218 UOH524204:UOH524218 UYD524204:UYD524218 VHZ524204:VHZ524218 VRV524204:VRV524218 WBR524204:WBR524218 WLN524204:WLN524218 WVJ524204:WVJ524218 IX589740:IX589754 ST589740:ST589754 ACP589740:ACP589754 AML589740:AML589754 AWH589740:AWH589754 BGD589740:BGD589754 BPZ589740:BPZ589754 BZV589740:BZV589754 CJR589740:CJR589754 CTN589740:CTN589754 DDJ589740:DDJ589754 DNF589740:DNF589754 DXB589740:DXB589754 EGX589740:EGX589754 EQT589740:EQT589754 FAP589740:FAP589754 FKL589740:FKL589754 FUH589740:FUH589754 GED589740:GED589754 GNZ589740:GNZ589754 GXV589740:GXV589754 HHR589740:HHR589754 HRN589740:HRN589754 IBJ589740:IBJ589754 ILF589740:ILF589754 IVB589740:IVB589754 JEX589740:JEX589754 JOT589740:JOT589754 JYP589740:JYP589754 KIL589740:KIL589754 KSH589740:KSH589754 LCD589740:LCD589754 LLZ589740:LLZ589754 LVV589740:LVV589754 MFR589740:MFR589754 MPN589740:MPN589754 MZJ589740:MZJ589754 NJF589740:NJF589754 NTB589740:NTB589754 OCX589740:OCX589754 OMT589740:OMT589754 OWP589740:OWP589754 PGL589740:PGL589754 PQH589740:PQH589754 QAD589740:QAD589754 QJZ589740:QJZ589754 QTV589740:QTV589754 RDR589740:RDR589754 RNN589740:RNN589754 RXJ589740:RXJ589754 SHF589740:SHF589754 SRB589740:SRB589754 TAX589740:TAX589754 TKT589740:TKT589754 TUP589740:TUP589754 UEL589740:UEL589754 UOH589740:UOH589754 UYD589740:UYD589754 VHZ589740:VHZ589754 VRV589740:VRV589754 WBR589740:WBR589754 WLN589740:WLN589754 WVJ589740:WVJ589754 IX655276:IX655290 ST655276:ST655290 ACP655276:ACP655290 AML655276:AML655290 AWH655276:AWH655290 BGD655276:BGD655290 BPZ655276:BPZ655290 BZV655276:BZV655290 CJR655276:CJR655290 CTN655276:CTN655290 DDJ655276:DDJ655290 DNF655276:DNF655290 DXB655276:DXB655290 EGX655276:EGX655290 EQT655276:EQT655290 FAP655276:FAP655290 FKL655276:FKL655290 FUH655276:FUH655290 GED655276:GED655290 GNZ655276:GNZ655290 GXV655276:GXV655290 HHR655276:HHR655290 HRN655276:HRN655290 IBJ655276:IBJ655290 ILF655276:ILF655290 IVB655276:IVB655290 JEX655276:JEX655290 JOT655276:JOT655290 JYP655276:JYP655290 KIL655276:KIL655290 KSH655276:KSH655290 LCD655276:LCD655290 LLZ655276:LLZ655290 LVV655276:LVV655290 MFR655276:MFR655290 MPN655276:MPN655290 MZJ655276:MZJ655290 NJF655276:NJF655290 NTB655276:NTB655290 OCX655276:OCX655290 OMT655276:OMT655290 OWP655276:OWP655290 PGL655276:PGL655290 PQH655276:PQH655290 QAD655276:QAD655290 QJZ655276:QJZ655290 QTV655276:QTV655290 RDR655276:RDR655290 RNN655276:RNN655290 RXJ655276:RXJ655290 SHF655276:SHF655290 SRB655276:SRB655290 TAX655276:TAX655290 TKT655276:TKT655290 TUP655276:TUP655290 UEL655276:UEL655290 UOH655276:UOH655290 UYD655276:UYD655290 VHZ655276:VHZ655290 VRV655276:VRV655290 WBR655276:WBR655290 WLN655276:WLN655290 WVJ655276:WVJ655290 IX720812:IX720826 ST720812:ST720826 ACP720812:ACP720826 AML720812:AML720826 AWH720812:AWH720826 BGD720812:BGD720826 BPZ720812:BPZ720826 BZV720812:BZV720826 CJR720812:CJR720826 CTN720812:CTN720826 DDJ720812:DDJ720826 DNF720812:DNF720826 DXB720812:DXB720826 EGX720812:EGX720826 EQT720812:EQT720826 FAP720812:FAP720826 FKL720812:FKL720826 FUH720812:FUH720826 GED720812:GED720826 GNZ720812:GNZ720826 GXV720812:GXV720826 HHR720812:HHR720826 HRN720812:HRN720826 IBJ720812:IBJ720826 ILF720812:ILF720826 IVB720812:IVB720826 JEX720812:JEX720826 JOT720812:JOT720826 JYP720812:JYP720826 KIL720812:KIL720826 KSH720812:KSH720826 LCD720812:LCD720826 LLZ720812:LLZ720826 LVV720812:LVV720826 MFR720812:MFR720826 MPN720812:MPN720826 MZJ720812:MZJ720826 NJF720812:NJF720826 NTB720812:NTB720826 OCX720812:OCX720826 OMT720812:OMT720826 OWP720812:OWP720826 PGL720812:PGL720826 PQH720812:PQH720826 QAD720812:QAD720826 QJZ720812:QJZ720826 QTV720812:QTV720826 RDR720812:RDR720826 RNN720812:RNN720826 RXJ720812:RXJ720826 SHF720812:SHF720826 SRB720812:SRB720826 TAX720812:TAX720826 TKT720812:TKT720826 TUP720812:TUP720826 UEL720812:UEL720826 UOH720812:UOH720826 UYD720812:UYD720826 VHZ720812:VHZ720826 VRV720812:VRV720826 WBR720812:WBR720826 WLN720812:WLN720826 WVJ720812:WVJ720826 IX786348:IX786362 ST786348:ST786362 ACP786348:ACP786362 AML786348:AML786362 AWH786348:AWH786362 BGD786348:BGD786362 BPZ786348:BPZ786362 BZV786348:BZV786362 CJR786348:CJR786362 CTN786348:CTN786362 DDJ786348:DDJ786362 DNF786348:DNF786362 DXB786348:DXB786362 EGX786348:EGX786362 EQT786348:EQT786362 FAP786348:FAP786362 FKL786348:FKL786362 FUH786348:FUH786362 GED786348:GED786362 GNZ786348:GNZ786362 GXV786348:GXV786362 HHR786348:HHR786362 HRN786348:HRN786362 IBJ786348:IBJ786362 ILF786348:ILF786362 IVB786348:IVB786362 JEX786348:JEX786362 JOT786348:JOT786362 JYP786348:JYP786362 KIL786348:KIL786362 KSH786348:KSH786362 LCD786348:LCD786362 LLZ786348:LLZ786362 LVV786348:LVV786362 MFR786348:MFR786362 MPN786348:MPN786362 MZJ786348:MZJ786362 NJF786348:NJF786362 NTB786348:NTB786362 OCX786348:OCX786362 OMT786348:OMT786362 OWP786348:OWP786362 PGL786348:PGL786362 PQH786348:PQH786362 QAD786348:QAD786362 QJZ786348:QJZ786362 QTV786348:QTV786362 RDR786348:RDR786362 RNN786348:RNN786362 RXJ786348:RXJ786362 SHF786348:SHF786362 SRB786348:SRB786362 TAX786348:TAX786362 TKT786348:TKT786362 TUP786348:TUP786362 UEL786348:UEL786362 UOH786348:UOH786362 UYD786348:UYD786362 VHZ786348:VHZ786362 VRV786348:VRV786362 WBR786348:WBR786362 WLN786348:WLN786362 WVJ786348:WVJ786362 IX851884:IX851898 ST851884:ST851898 ACP851884:ACP851898 AML851884:AML851898 AWH851884:AWH851898 BGD851884:BGD851898 BPZ851884:BPZ851898 BZV851884:BZV851898 CJR851884:CJR851898 CTN851884:CTN851898 DDJ851884:DDJ851898 DNF851884:DNF851898 DXB851884:DXB851898 EGX851884:EGX851898 EQT851884:EQT851898 FAP851884:FAP851898 FKL851884:FKL851898 FUH851884:FUH851898 GED851884:GED851898 GNZ851884:GNZ851898 GXV851884:GXV851898 HHR851884:HHR851898 HRN851884:HRN851898 IBJ851884:IBJ851898 ILF851884:ILF851898 IVB851884:IVB851898 JEX851884:JEX851898 JOT851884:JOT851898 JYP851884:JYP851898 KIL851884:KIL851898 KSH851884:KSH851898 LCD851884:LCD851898 LLZ851884:LLZ851898 LVV851884:LVV851898 MFR851884:MFR851898 MPN851884:MPN851898 MZJ851884:MZJ851898 NJF851884:NJF851898 NTB851884:NTB851898 OCX851884:OCX851898 OMT851884:OMT851898 OWP851884:OWP851898 PGL851884:PGL851898 PQH851884:PQH851898 QAD851884:QAD851898 QJZ851884:QJZ851898 QTV851884:QTV851898 RDR851884:RDR851898 RNN851884:RNN851898 RXJ851884:RXJ851898 SHF851884:SHF851898 SRB851884:SRB851898 TAX851884:TAX851898 TKT851884:TKT851898 TUP851884:TUP851898 UEL851884:UEL851898 UOH851884:UOH851898 UYD851884:UYD851898 VHZ851884:VHZ851898 VRV851884:VRV851898 WBR851884:WBR851898 WLN851884:WLN851898 WVJ851884:WVJ851898 IX917420:IX917434 ST917420:ST917434 ACP917420:ACP917434 AML917420:AML917434 AWH917420:AWH917434 BGD917420:BGD917434 BPZ917420:BPZ917434 BZV917420:BZV917434 CJR917420:CJR917434 CTN917420:CTN917434 DDJ917420:DDJ917434 DNF917420:DNF917434 DXB917420:DXB917434 EGX917420:EGX917434 EQT917420:EQT917434 FAP917420:FAP917434 FKL917420:FKL917434 FUH917420:FUH917434 GED917420:GED917434 GNZ917420:GNZ917434 GXV917420:GXV917434 HHR917420:HHR917434 HRN917420:HRN917434 IBJ917420:IBJ917434 ILF917420:ILF917434 IVB917420:IVB917434 JEX917420:JEX917434 JOT917420:JOT917434 JYP917420:JYP917434 KIL917420:KIL917434 KSH917420:KSH917434 LCD917420:LCD917434 LLZ917420:LLZ917434 LVV917420:LVV917434 MFR917420:MFR917434 MPN917420:MPN917434 MZJ917420:MZJ917434 NJF917420:NJF917434 NTB917420:NTB917434 OCX917420:OCX917434 OMT917420:OMT917434 OWP917420:OWP917434 PGL917420:PGL917434 PQH917420:PQH917434 QAD917420:QAD917434 QJZ917420:QJZ917434 QTV917420:QTV917434 RDR917420:RDR917434 RNN917420:RNN917434 RXJ917420:RXJ917434 SHF917420:SHF917434 SRB917420:SRB917434 TAX917420:TAX917434 TKT917420:TKT917434 TUP917420:TUP917434 UEL917420:UEL917434 UOH917420:UOH917434 UYD917420:UYD917434 VHZ917420:VHZ917434 VRV917420:VRV917434 WBR917420:WBR917434 WLN917420:WLN917434 WVJ917420:WVJ917434 IX982956:IX982970 ST982956:ST982970 ACP982956:ACP982970 AML982956:AML982970 AWH982956:AWH982970 BGD982956:BGD982970 BPZ982956:BPZ982970 BZV982956:BZV982970 CJR982956:CJR982970 CTN982956:CTN982970 DDJ982956:DDJ982970 DNF982956:DNF982970 DXB982956:DXB982970 EGX982956:EGX982970 EQT982956:EQT982970 FAP982956:FAP982970 FKL982956:FKL982970 FUH982956:FUH982970 GED982956:GED982970 GNZ982956:GNZ982970 GXV982956:GXV982970 HHR982956:HHR982970 HRN982956:HRN982970 IBJ982956:IBJ982970 ILF982956:ILF982970 IVB982956:IVB982970 JEX982956:JEX982970 JOT982956:JOT982970 JYP982956:JYP982970 KIL982956:KIL982970 KSH982956:KSH982970 LCD982956:LCD982970 LLZ982956:LLZ982970 LVV982956:LVV982970 MFR982956:MFR982970 MPN982956:MPN982970 MZJ982956:MZJ982970 NJF982956:NJF982970 NTB982956:NTB982970 OCX982956:OCX982970 OMT982956:OMT982970 OWP982956:OWP982970 PGL982956:PGL982970 PQH982956:PQH982970 QAD982956:QAD982970 QJZ982956:QJZ982970 QTV982956:QTV982970 RDR982956:RDR982970 RNN982956:RNN982970 RXJ982956:RXJ982970 SHF982956:SHF982970 SRB982956:SRB982970 TAX982956:TAX982970 TKT982956:TKT982970 TUP982956:TUP982970 UEL982956:UEL982970 UOH982956:UOH982970 UYD982956:UYD982970 VHZ982956:VHZ982970 VRV982956:VRV982970 WBR982956:WBR982970 WLN982956:WLN982970 WVJ982956:WVJ982970 IX65473:IX65481 ST65473:ST65481 ACP65473:ACP65481 AML65473:AML65481 AWH65473:AWH65481 BGD65473:BGD65481 BPZ65473:BPZ65481 BZV65473:BZV65481 CJR65473:CJR65481 CTN65473:CTN65481 DDJ65473:DDJ65481 DNF65473:DNF65481 DXB65473:DXB65481 EGX65473:EGX65481 EQT65473:EQT65481 FAP65473:FAP65481 FKL65473:FKL65481 FUH65473:FUH65481 GED65473:GED65481 GNZ65473:GNZ65481 GXV65473:GXV65481 HHR65473:HHR65481 HRN65473:HRN65481 IBJ65473:IBJ65481 ILF65473:ILF65481 IVB65473:IVB65481 JEX65473:JEX65481 JOT65473:JOT65481 JYP65473:JYP65481 KIL65473:KIL65481 KSH65473:KSH65481 LCD65473:LCD65481 LLZ65473:LLZ65481 LVV65473:LVV65481 MFR65473:MFR65481 MPN65473:MPN65481 MZJ65473:MZJ65481 NJF65473:NJF65481 NTB65473:NTB65481 OCX65473:OCX65481 OMT65473:OMT65481 OWP65473:OWP65481 PGL65473:PGL65481 PQH65473:PQH65481 QAD65473:QAD65481 QJZ65473:QJZ65481 QTV65473:QTV65481 RDR65473:RDR65481 RNN65473:RNN65481 RXJ65473:RXJ65481 SHF65473:SHF65481 SRB65473:SRB65481 TAX65473:TAX65481 TKT65473:TKT65481 TUP65473:TUP65481 UEL65473:UEL65481 UOH65473:UOH65481 UYD65473:UYD65481 VHZ65473:VHZ65481 VRV65473:VRV65481 WBR65473:WBR65481 WLN65473:WLN65481 WVJ65473:WVJ65481 IX131009:IX131017 ST131009:ST131017 ACP131009:ACP131017 AML131009:AML131017 AWH131009:AWH131017 BGD131009:BGD131017 BPZ131009:BPZ131017 BZV131009:BZV131017 CJR131009:CJR131017 CTN131009:CTN131017 DDJ131009:DDJ131017 DNF131009:DNF131017 DXB131009:DXB131017 EGX131009:EGX131017 EQT131009:EQT131017 FAP131009:FAP131017 FKL131009:FKL131017 FUH131009:FUH131017 GED131009:GED131017 GNZ131009:GNZ131017 GXV131009:GXV131017 HHR131009:HHR131017 HRN131009:HRN131017 IBJ131009:IBJ131017 ILF131009:ILF131017 IVB131009:IVB131017 JEX131009:JEX131017 JOT131009:JOT131017 JYP131009:JYP131017 KIL131009:KIL131017 KSH131009:KSH131017 LCD131009:LCD131017 LLZ131009:LLZ131017 LVV131009:LVV131017 MFR131009:MFR131017 MPN131009:MPN131017 MZJ131009:MZJ131017 NJF131009:NJF131017 NTB131009:NTB131017 OCX131009:OCX131017 OMT131009:OMT131017 OWP131009:OWP131017 PGL131009:PGL131017 PQH131009:PQH131017 QAD131009:QAD131017 QJZ131009:QJZ131017 QTV131009:QTV131017 RDR131009:RDR131017 RNN131009:RNN131017 RXJ131009:RXJ131017 SHF131009:SHF131017 SRB131009:SRB131017 TAX131009:TAX131017 TKT131009:TKT131017 TUP131009:TUP131017 UEL131009:UEL131017 UOH131009:UOH131017 UYD131009:UYD131017 VHZ131009:VHZ131017 VRV131009:VRV131017 WBR131009:WBR131017 WLN131009:WLN131017 WVJ131009:WVJ131017 IX196545:IX196553 ST196545:ST196553 ACP196545:ACP196553 AML196545:AML196553 AWH196545:AWH196553 BGD196545:BGD196553 BPZ196545:BPZ196553 BZV196545:BZV196553 CJR196545:CJR196553 CTN196545:CTN196553 DDJ196545:DDJ196553 DNF196545:DNF196553 DXB196545:DXB196553 EGX196545:EGX196553 EQT196545:EQT196553 FAP196545:FAP196553 FKL196545:FKL196553 FUH196545:FUH196553 GED196545:GED196553 GNZ196545:GNZ196553 GXV196545:GXV196553 HHR196545:HHR196553 HRN196545:HRN196553 IBJ196545:IBJ196553 ILF196545:ILF196553 IVB196545:IVB196553 JEX196545:JEX196553 JOT196545:JOT196553 JYP196545:JYP196553 KIL196545:KIL196553 KSH196545:KSH196553 LCD196545:LCD196553 LLZ196545:LLZ196553 LVV196545:LVV196553 MFR196545:MFR196553 MPN196545:MPN196553 MZJ196545:MZJ196553 NJF196545:NJF196553 NTB196545:NTB196553 OCX196545:OCX196553 OMT196545:OMT196553 OWP196545:OWP196553 PGL196545:PGL196553 PQH196545:PQH196553 QAD196545:QAD196553 QJZ196545:QJZ196553 QTV196545:QTV196553 RDR196545:RDR196553 RNN196545:RNN196553 RXJ196545:RXJ196553 SHF196545:SHF196553 SRB196545:SRB196553 TAX196545:TAX196553 TKT196545:TKT196553 TUP196545:TUP196553 UEL196545:UEL196553 UOH196545:UOH196553 UYD196545:UYD196553 VHZ196545:VHZ196553 VRV196545:VRV196553 WBR196545:WBR196553 WLN196545:WLN196553 WVJ196545:WVJ196553 IX262081:IX262089 ST262081:ST262089 ACP262081:ACP262089 AML262081:AML262089 AWH262081:AWH262089 BGD262081:BGD262089 BPZ262081:BPZ262089 BZV262081:BZV262089 CJR262081:CJR262089 CTN262081:CTN262089 DDJ262081:DDJ262089 DNF262081:DNF262089 DXB262081:DXB262089 EGX262081:EGX262089 EQT262081:EQT262089 FAP262081:FAP262089 FKL262081:FKL262089 FUH262081:FUH262089 GED262081:GED262089 GNZ262081:GNZ262089 GXV262081:GXV262089 HHR262081:HHR262089 HRN262081:HRN262089 IBJ262081:IBJ262089 ILF262081:ILF262089 IVB262081:IVB262089 JEX262081:JEX262089 JOT262081:JOT262089 JYP262081:JYP262089 KIL262081:KIL262089 KSH262081:KSH262089 LCD262081:LCD262089 LLZ262081:LLZ262089 LVV262081:LVV262089 MFR262081:MFR262089 MPN262081:MPN262089 MZJ262081:MZJ262089 NJF262081:NJF262089 NTB262081:NTB262089 OCX262081:OCX262089 OMT262081:OMT262089 OWP262081:OWP262089 PGL262081:PGL262089 PQH262081:PQH262089 QAD262081:QAD262089 QJZ262081:QJZ262089 QTV262081:QTV262089 RDR262081:RDR262089 RNN262081:RNN262089 RXJ262081:RXJ262089 SHF262081:SHF262089 SRB262081:SRB262089 TAX262081:TAX262089 TKT262081:TKT262089 TUP262081:TUP262089 UEL262081:UEL262089 UOH262081:UOH262089 UYD262081:UYD262089 VHZ262081:VHZ262089 VRV262081:VRV262089 WBR262081:WBR262089 WLN262081:WLN262089 WVJ262081:WVJ262089 IX327617:IX327625 ST327617:ST327625 ACP327617:ACP327625 AML327617:AML327625 AWH327617:AWH327625 BGD327617:BGD327625 BPZ327617:BPZ327625 BZV327617:BZV327625 CJR327617:CJR327625 CTN327617:CTN327625 DDJ327617:DDJ327625 DNF327617:DNF327625 DXB327617:DXB327625 EGX327617:EGX327625 EQT327617:EQT327625 FAP327617:FAP327625 FKL327617:FKL327625 FUH327617:FUH327625 GED327617:GED327625 GNZ327617:GNZ327625 GXV327617:GXV327625 HHR327617:HHR327625 HRN327617:HRN327625 IBJ327617:IBJ327625 ILF327617:ILF327625 IVB327617:IVB327625 JEX327617:JEX327625 JOT327617:JOT327625 JYP327617:JYP327625 KIL327617:KIL327625 KSH327617:KSH327625 LCD327617:LCD327625 LLZ327617:LLZ327625 LVV327617:LVV327625 MFR327617:MFR327625 MPN327617:MPN327625 MZJ327617:MZJ327625 NJF327617:NJF327625 NTB327617:NTB327625 OCX327617:OCX327625 OMT327617:OMT327625 OWP327617:OWP327625 PGL327617:PGL327625 PQH327617:PQH327625 QAD327617:QAD327625 QJZ327617:QJZ327625 QTV327617:QTV327625 RDR327617:RDR327625 RNN327617:RNN327625 RXJ327617:RXJ327625 SHF327617:SHF327625 SRB327617:SRB327625 TAX327617:TAX327625 TKT327617:TKT327625 TUP327617:TUP327625 UEL327617:UEL327625 UOH327617:UOH327625 UYD327617:UYD327625 VHZ327617:VHZ327625 VRV327617:VRV327625 WBR327617:WBR327625 WLN327617:WLN327625 WVJ327617:WVJ327625 IX393153:IX393161 ST393153:ST393161 ACP393153:ACP393161 AML393153:AML393161 AWH393153:AWH393161 BGD393153:BGD393161 BPZ393153:BPZ393161 BZV393153:BZV393161 CJR393153:CJR393161 CTN393153:CTN393161 DDJ393153:DDJ393161 DNF393153:DNF393161 DXB393153:DXB393161 EGX393153:EGX393161 EQT393153:EQT393161 FAP393153:FAP393161 FKL393153:FKL393161 FUH393153:FUH393161 GED393153:GED393161 GNZ393153:GNZ393161 GXV393153:GXV393161 HHR393153:HHR393161 HRN393153:HRN393161 IBJ393153:IBJ393161 ILF393153:ILF393161 IVB393153:IVB393161 JEX393153:JEX393161 JOT393153:JOT393161 JYP393153:JYP393161 KIL393153:KIL393161 KSH393153:KSH393161 LCD393153:LCD393161 LLZ393153:LLZ393161 LVV393153:LVV393161 MFR393153:MFR393161 MPN393153:MPN393161 MZJ393153:MZJ393161 NJF393153:NJF393161 NTB393153:NTB393161 OCX393153:OCX393161 OMT393153:OMT393161 OWP393153:OWP393161 PGL393153:PGL393161 PQH393153:PQH393161 QAD393153:QAD393161 QJZ393153:QJZ393161 QTV393153:QTV393161 RDR393153:RDR393161 RNN393153:RNN393161 RXJ393153:RXJ393161 SHF393153:SHF393161 SRB393153:SRB393161 TAX393153:TAX393161 TKT393153:TKT393161 TUP393153:TUP393161 UEL393153:UEL393161 UOH393153:UOH393161 UYD393153:UYD393161 VHZ393153:VHZ393161 VRV393153:VRV393161 WBR393153:WBR393161 WLN393153:WLN393161 WVJ393153:WVJ393161 IX458689:IX458697 ST458689:ST458697 ACP458689:ACP458697 AML458689:AML458697 AWH458689:AWH458697 BGD458689:BGD458697 BPZ458689:BPZ458697 BZV458689:BZV458697 CJR458689:CJR458697 CTN458689:CTN458697 DDJ458689:DDJ458697 DNF458689:DNF458697 DXB458689:DXB458697 EGX458689:EGX458697 EQT458689:EQT458697 FAP458689:FAP458697 FKL458689:FKL458697 FUH458689:FUH458697 GED458689:GED458697 GNZ458689:GNZ458697 GXV458689:GXV458697 HHR458689:HHR458697 HRN458689:HRN458697 IBJ458689:IBJ458697 ILF458689:ILF458697 IVB458689:IVB458697 JEX458689:JEX458697 JOT458689:JOT458697 JYP458689:JYP458697 KIL458689:KIL458697 KSH458689:KSH458697 LCD458689:LCD458697 LLZ458689:LLZ458697 LVV458689:LVV458697 MFR458689:MFR458697 MPN458689:MPN458697 MZJ458689:MZJ458697 NJF458689:NJF458697 NTB458689:NTB458697 OCX458689:OCX458697 OMT458689:OMT458697 OWP458689:OWP458697 PGL458689:PGL458697 PQH458689:PQH458697 QAD458689:QAD458697 QJZ458689:QJZ458697 QTV458689:QTV458697 RDR458689:RDR458697 RNN458689:RNN458697 RXJ458689:RXJ458697 SHF458689:SHF458697 SRB458689:SRB458697 TAX458689:TAX458697 TKT458689:TKT458697 TUP458689:TUP458697 UEL458689:UEL458697 UOH458689:UOH458697 UYD458689:UYD458697 VHZ458689:VHZ458697 VRV458689:VRV458697 WBR458689:WBR458697 WLN458689:WLN458697 WVJ458689:WVJ458697 IX524225:IX524233 ST524225:ST524233 ACP524225:ACP524233 AML524225:AML524233 AWH524225:AWH524233 BGD524225:BGD524233 BPZ524225:BPZ524233 BZV524225:BZV524233 CJR524225:CJR524233 CTN524225:CTN524233 DDJ524225:DDJ524233 DNF524225:DNF524233 DXB524225:DXB524233 EGX524225:EGX524233 EQT524225:EQT524233 FAP524225:FAP524233 FKL524225:FKL524233 FUH524225:FUH524233 GED524225:GED524233 GNZ524225:GNZ524233 GXV524225:GXV524233 HHR524225:HHR524233 HRN524225:HRN524233 IBJ524225:IBJ524233 ILF524225:ILF524233 IVB524225:IVB524233 JEX524225:JEX524233 JOT524225:JOT524233 JYP524225:JYP524233 KIL524225:KIL524233 KSH524225:KSH524233 LCD524225:LCD524233 LLZ524225:LLZ524233 LVV524225:LVV524233 MFR524225:MFR524233 MPN524225:MPN524233 MZJ524225:MZJ524233 NJF524225:NJF524233 NTB524225:NTB524233 OCX524225:OCX524233 OMT524225:OMT524233 OWP524225:OWP524233 PGL524225:PGL524233 PQH524225:PQH524233 QAD524225:QAD524233 QJZ524225:QJZ524233 QTV524225:QTV524233 RDR524225:RDR524233 RNN524225:RNN524233 RXJ524225:RXJ524233 SHF524225:SHF524233 SRB524225:SRB524233 TAX524225:TAX524233 TKT524225:TKT524233 TUP524225:TUP524233 UEL524225:UEL524233 UOH524225:UOH524233 UYD524225:UYD524233 VHZ524225:VHZ524233 VRV524225:VRV524233 WBR524225:WBR524233 WLN524225:WLN524233 WVJ524225:WVJ524233 IX589761:IX589769 ST589761:ST589769 ACP589761:ACP589769 AML589761:AML589769 AWH589761:AWH589769 BGD589761:BGD589769 BPZ589761:BPZ589769 BZV589761:BZV589769 CJR589761:CJR589769 CTN589761:CTN589769 DDJ589761:DDJ589769 DNF589761:DNF589769 DXB589761:DXB589769 EGX589761:EGX589769 EQT589761:EQT589769 FAP589761:FAP589769 FKL589761:FKL589769 FUH589761:FUH589769 GED589761:GED589769 GNZ589761:GNZ589769 GXV589761:GXV589769 HHR589761:HHR589769 HRN589761:HRN589769 IBJ589761:IBJ589769 ILF589761:ILF589769 IVB589761:IVB589769 JEX589761:JEX589769 JOT589761:JOT589769 JYP589761:JYP589769 KIL589761:KIL589769 KSH589761:KSH589769 LCD589761:LCD589769 LLZ589761:LLZ589769 LVV589761:LVV589769 MFR589761:MFR589769 MPN589761:MPN589769 MZJ589761:MZJ589769 NJF589761:NJF589769 NTB589761:NTB589769 OCX589761:OCX589769 OMT589761:OMT589769 OWP589761:OWP589769 PGL589761:PGL589769 PQH589761:PQH589769 QAD589761:QAD589769 QJZ589761:QJZ589769 QTV589761:QTV589769 RDR589761:RDR589769 RNN589761:RNN589769 RXJ589761:RXJ589769 SHF589761:SHF589769 SRB589761:SRB589769 TAX589761:TAX589769 TKT589761:TKT589769 TUP589761:TUP589769 UEL589761:UEL589769 UOH589761:UOH589769 UYD589761:UYD589769 VHZ589761:VHZ589769 VRV589761:VRV589769 WBR589761:WBR589769 WLN589761:WLN589769 WVJ589761:WVJ589769 IX655297:IX655305 ST655297:ST655305 ACP655297:ACP655305 AML655297:AML655305 AWH655297:AWH655305 BGD655297:BGD655305 BPZ655297:BPZ655305 BZV655297:BZV655305 CJR655297:CJR655305 CTN655297:CTN655305 DDJ655297:DDJ655305 DNF655297:DNF655305 DXB655297:DXB655305 EGX655297:EGX655305 EQT655297:EQT655305 FAP655297:FAP655305 FKL655297:FKL655305 FUH655297:FUH655305 GED655297:GED655305 GNZ655297:GNZ655305 GXV655297:GXV655305 HHR655297:HHR655305 HRN655297:HRN655305 IBJ655297:IBJ655305 ILF655297:ILF655305 IVB655297:IVB655305 JEX655297:JEX655305 JOT655297:JOT655305 JYP655297:JYP655305 KIL655297:KIL655305 KSH655297:KSH655305 LCD655297:LCD655305 LLZ655297:LLZ655305 LVV655297:LVV655305 MFR655297:MFR655305 MPN655297:MPN655305 MZJ655297:MZJ655305 NJF655297:NJF655305 NTB655297:NTB655305 OCX655297:OCX655305 OMT655297:OMT655305 OWP655297:OWP655305 PGL655297:PGL655305 PQH655297:PQH655305 QAD655297:QAD655305 QJZ655297:QJZ655305 QTV655297:QTV655305 RDR655297:RDR655305 RNN655297:RNN655305 RXJ655297:RXJ655305 SHF655297:SHF655305 SRB655297:SRB655305 TAX655297:TAX655305 TKT655297:TKT655305 TUP655297:TUP655305 UEL655297:UEL655305 UOH655297:UOH655305 UYD655297:UYD655305 VHZ655297:VHZ655305 VRV655297:VRV655305 WBR655297:WBR655305 WLN655297:WLN655305 WVJ655297:WVJ655305 IX720833:IX720841 ST720833:ST720841 ACP720833:ACP720841 AML720833:AML720841 AWH720833:AWH720841 BGD720833:BGD720841 BPZ720833:BPZ720841 BZV720833:BZV720841 CJR720833:CJR720841 CTN720833:CTN720841 DDJ720833:DDJ720841 DNF720833:DNF720841 DXB720833:DXB720841 EGX720833:EGX720841 EQT720833:EQT720841 FAP720833:FAP720841 FKL720833:FKL720841 FUH720833:FUH720841 GED720833:GED720841 GNZ720833:GNZ720841 GXV720833:GXV720841 HHR720833:HHR720841 HRN720833:HRN720841 IBJ720833:IBJ720841 ILF720833:ILF720841 IVB720833:IVB720841 JEX720833:JEX720841 JOT720833:JOT720841 JYP720833:JYP720841 KIL720833:KIL720841 KSH720833:KSH720841 LCD720833:LCD720841 LLZ720833:LLZ720841 LVV720833:LVV720841 MFR720833:MFR720841 MPN720833:MPN720841 MZJ720833:MZJ720841 NJF720833:NJF720841 NTB720833:NTB720841 OCX720833:OCX720841 OMT720833:OMT720841 OWP720833:OWP720841 PGL720833:PGL720841 PQH720833:PQH720841 QAD720833:QAD720841 QJZ720833:QJZ720841 QTV720833:QTV720841 RDR720833:RDR720841 RNN720833:RNN720841 RXJ720833:RXJ720841 SHF720833:SHF720841 SRB720833:SRB720841 TAX720833:TAX720841 TKT720833:TKT720841 TUP720833:TUP720841 UEL720833:UEL720841 UOH720833:UOH720841 UYD720833:UYD720841 VHZ720833:VHZ720841 VRV720833:VRV720841 WBR720833:WBR720841 WLN720833:WLN720841 WVJ720833:WVJ720841 IX786369:IX786377 ST786369:ST786377 ACP786369:ACP786377 AML786369:AML786377 AWH786369:AWH786377 BGD786369:BGD786377 BPZ786369:BPZ786377 BZV786369:BZV786377 CJR786369:CJR786377 CTN786369:CTN786377 DDJ786369:DDJ786377 DNF786369:DNF786377 DXB786369:DXB786377 EGX786369:EGX786377 EQT786369:EQT786377 FAP786369:FAP786377 FKL786369:FKL786377 FUH786369:FUH786377 GED786369:GED786377 GNZ786369:GNZ786377 GXV786369:GXV786377 HHR786369:HHR786377 HRN786369:HRN786377 IBJ786369:IBJ786377 ILF786369:ILF786377 IVB786369:IVB786377 JEX786369:JEX786377 JOT786369:JOT786377 JYP786369:JYP786377 KIL786369:KIL786377 KSH786369:KSH786377 LCD786369:LCD786377 LLZ786369:LLZ786377 LVV786369:LVV786377 MFR786369:MFR786377 MPN786369:MPN786377 MZJ786369:MZJ786377 NJF786369:NJF786377 NTB786369:NTB786377 OCX786369:OCX786377 OMT786369:OMT786377 OWP786369:OWP786377 PGL786369:PGL786377 PQH786369:PQH786377 QAD786369:QAD786377 QJZ786369:QJZ786377 QTV786369:QTV786377 RDR786369:RDR786377 RNN786369:RNN786377 RXJ786369:RXJ786377 SHF786369:SHF786377 SRB786369:SRB786377 TAX786369:TAX786377 TKT786369:TKT786377 TUP786369:TUP786377 UEL786369:UEL786377 UOH786369:UOH786377 UYD786369:UYD786377 VHZ786369:VHZ786377 VRV786369:VRV786377 WBR786369:WBR786377 WLN786369:WLN786377 WVJ786369:WVJ786377 IX851905:IX851913 ST851905:ST851913 ACP851905:ACP851913 AML851905:AML851913 AWH851905:AWH851913 BGD851905:BGD851913 BPZ851905:BPZ851913 BZV851905:BZV851913 CJR851905:CJR851913 CTN851905:CTN851913 DDJ851905:DDJ851913 DNF851905:DNF851913 DXB851905:DXB851913 EGX851905:EGX851913 EQT851905:EQT851913 FAP851905:FAP851913 FKL851905:FKL851913 FUH851905:FUH851913 GED851905:GED851913 GNZ851905:GNZ851913 GXV851905:GXV851913 HHR851905:HHR851913 HRN851905:HRN851913 IBJ851905:IBJ851913 ILF851905:ILF851913 IVB851905:IVB851913 JEX851905:JEX851913 JOT851905:JOT851913 JYP851905:JYP851913 KIL851905:KIL851913 KSH851905:KSH851913 LCD851905:LCD851913 LLZ851905:LLZ851913 LVV851905:LVV851913 MFR851905:MFR851913 MPN851905:MPN851913 MZJ851905:MZJ851913 NJF851905:NJF851913 NTB851905:NTB851913 OCX851905:OCX851913 OMT851905:OMT851913 OWP851905:OWP851913 PGL851905:PGL851913 PQH851905:PQH851913 QAD851905:QAD851913 QJZ851905:QJZ851913 QTV851905:QTV851913 RDR851905:RDR851913 RNN851905:RNN851913 RXJ851905:RXJ851913 SHF851905:SHF851913 SRB851905:SRB851913 TAX851905:TAX851913 TKT851905:TKT851913 TUP851905:TUP851913 UEL851905:UEL851913 UOH851905:UOH851913 UYD851905:UYD851913 VHZ851905:VHZ851913 VRV851905:VRV851913 WBR851905:WBR851913 WLN851905:WLN851913 WVJ851905:WVJ851913 IX917441:IX917449 ST917441:ST917449 ACP917441:ACP917449 AML917441:AML917449 AWH917441:AWH917449 BGD917441:BGD917449 BPZ917441:BPZ917449 BZV917441:BZV917449 CJR917441:CJR917449 CTN917441:CTN917449 DDJ917441:DDJ917449 DNF917441:DNF917449 DXB917441:DXB917449 EGX917441:EGX917449 EQT917441:EQT917449 FAP917441:FAP917449 FKL917441:FKL917449 FUH917441:FUH917449 GED917441:GED917449 GNZ917441:GNZ917449 GXV917441:GXV917449 HHR917441:HHR917449 HRN917441:HRN917449 IBJ917441:IBJ917449 ILF917441:ILF917449 IVB917441:IVB917449 JEX917441:JEX917449 JOT917441:JOT917449 JYP917441:JYP917449 KIL917441:KIL917449 KSH917441:KSH917449 LCD917441:LCD917449 LLZ917441:LLZ917449 LVV917441:LVV917449 MFR917441:MFR917449 MPN917441:MPN917449 MZJ917441:MZJ917449 NJF917441:NJF917449 NTB917441:NTB917449 OCX917441:OCX917449 OMT917441:OMT917449 OWP917441:OWP917449 PGL917441:PGL917449 PQH917441:PQH917449 QAD917441:QAD917449 QJZ917441:QJZ917449 QTV917441:QTV917449 RDR917441:RDR917449 RNN917441:RNN917449 RXJ917441:RXJ917449 SHF917441:SHF917449 SRB917441:SRB917449 TAX917441:TAX917449 TKT917441:TKT917449 TUP917441:TUP917449 UEL917441:UEL917449 UOH917441:UOH917449 UYD917441:UYD917449 VHZ917441:VHZ917449 VRV917441:VRV917449 WBR917441:WBR917449 WLN917441:WLN917449 WVJ917441:WVJ917449 IX982977:IX982985 ST982977:ST982985 ACP982977:ACP982985 AML982977:AML982985 AWH982977:AWH982985 BGD982977:BGD982985 BPZ982977:BPZ982985 BZV982977:BZV982985 CJR982977:CJR982985 CTN982977:CTN982985 DDJ982977:DDJ982985 DNF982977:DNF982985 DXB982977:DXB982985 EGX982977:EGX982985 EQT982977:EQT982985 FAP982977:FAP982985 FKL982977:FKL982985 FUH982977:FUH982985 GED982977:GED982985 GNZ982977:GNZ982985 GXV982977:GXV982985 HHR982977:HHR982985 HRN982977:HRN982985 IBJ982977:IBJ982985 ILF982977:ILF982985 IVB982977:IVB982985 JEX982977:JEX982985 JOT982977:JOT982985 JYP982977:JYP982985 KIL982977:KIL982985 KSH982977:KSH982985 LCD982977:LCD982985 LLZ982977:LLZ982985 LVV982977:LVV982985 MFR982977:MFR982985 MPN982977:MPN982985 MZJ982977:MZJ982985 NJF982977:NJF982985 NTB982977:NTB982985 OCX982977:OCX982985 OMT982977:OMT982985 OWP982977:OWP982985 PGL982977:PGL982985 PQH982977:PQH982985 QAD982977:QAD982985 QJZ982977:QJZ982985 QTV982977:QTV982985 RDR982977:RDR982985 RNN982977:RNN982985 RXJ982977:RXJ982985 SHF982977:SHF982985 SRB982977:SRB982985 TAX982977:TAX982985 TKT982977:TKT982985 TUP982977:TUP982985 UEL982977:UEL982985 UOH982977:UOH982985 UYD982977:UYD982985 VHZ982977:VHZ982985 VRV982977:VRV982985 WBR982977:WBR982985 WLN982977:WLN982985 WVJ982977:WVJ982985 IX65468:IX65471 ST65468:ST65471 ACP65468:ACP65471 AML65468:AML65471 AWH65468:AWH65471 BGD65468:BGD65471 BPZ65468:BPZ65471 BZV65468:BZV65471 CJR65468:CJR65471 CTN65468:CTN65471 DDJ65468:DDJ65471 DNF65468:DNF65471 DXB65468:DXB65471 EGX65468:EGX65471 EQT65468:EQT65471 FAP65468:FAP65471 FKL65468:FKL65471 FUH65468:FUH65471 GED65468:GED65471 GNZ65468:GNZ65471 GXV65468:GXV65471 HHR65468:HHR65471 HRN65468:HRN65471 IBJ65468:IBJ65471 ILF65468:ILF65471 IVB65468:IVB65471 JEX65468:JEX65471 JOT65468:JOT65471 JYP65468:JYP65471 KIL65468:KIL65471 KSH65468:KSH65471 LCD65468:LCD65471 LLZ65468:LLZ65471 LVV65468:LVV65471 MFR65468:MFR65471 MPN65468:MPN65471 MZJ65468:MZJ65471 NJF65468:NJF65471 NTB65468:NTB65471 OCX65468:OCX65471 OMT65468:OMT65471 OWP65468:OWP65471 PGL65468:PGL65471 PQH65468:PQH65471 QAD65468:QAD65471 QJZ65468:QJZ65471 QTV65468:QTV65471 RDR65468:RDR65471 RNN65468:RNN65471 RXJ65468:RXJ65471 SHF65468:SHF65471 SRB65468:SRB65471 TAX65468:TAX65471 TKT65468:TKT65471 TUP65468:TUP65471 UEL65468:UEL65471 UOH65468:UOH65471 UYD65468:UYD65471 VHZ65468:VHZ65471 VRV65468:VRV65471 WBR65468:WBR65471 WLN65468:WLN65471 WVJ65468:WVJ65471 IX131004:IX131007 ST131004:ST131007 ACP131004:ACP131007 AML131004:AML131007 AWH131004:AWH131007 BGD131004:BGD131007 BPZ131004:BPZ131007 BZV131004:BZV131007 CJR131004:CJR131007 CTN131004:CTN131007 DDJ131004:DDJ131007 DNF131004:DNF131007 DXB131004:DXB131007 EGX131004:EGX131007 EQT131004:EQT131007 FAP131004:FAP131007 FKL131004:FKL131007 FUH131004:FUH131007 GED131004:GED131007 GNZ131004:GNZ131007 GXV131004:GXV131007 HHR131004:HHR131007 HRN131004:HRN131007 IBJ131004:IBJ131007 ILF131004:ILF131007 IVB131004:IVB131007 JEX131004:JEX131007 JOT131004:JOT131007 JYP131004:JYP131007 KIL131004:KIL131007 KSH131004:KSH131007 LCD131004:LCD131007 LLZ131004:LLZ131007 LVV131004:LVV131007 MFR131004:MFR131007 MPN131004:MPN131007 MZJ131004:MZJ131007 NJF131004:NJF131007 NTB131004:NTB131007 OCX131004:OCX131007 OMT131004:OMT131007 OWP131004:OWP131007 PGL131004:PGL131007 PQH131004:PQH131007 QAD131004:QAD131007 QJZ131004:QJZ131007 QTV131004:QTV131007 RDR131004:RDR131007 RNN131004:RNN131007 RXJ131004:RXJ131007 SHF131004:SHF131007 SRB131004:SRB131007 TAX131004:TAX131007 TKT131004:TKT131007 TUP131004:TUP131007 UEL131004:UEL131007 UOH131004:UOH131007 UYD131004:UYD131007 VHZ131004:VHZ131007 VRV131004:VRV131007 WBR131004:WBR131007 WLN131004:WLN131007 WVJ131004:WVJ131007 IX196540:IX196543 ST196540:ST196543 ACP196540:ACP196543 AML196540:AML196543 AWH196540:AWH196543 BGD196540:BGD196543 BPZ196540:BPZ196543 BZV196540:BZV196543 CJR196540:CJR196543 CTN196540:CTN196543 DDJ196540:DDJ196543 DNF196540:DNF196543 DXB196540:DXB196543 EGX196540:EGX196543 EQT196540:EQT196543 FAP196540:FAP196543 FKL196540:FKL196543 FUH196540:FUH196543 GED196540:GED196543 GNZ196540:GNZ196543 GXV196540:GXV196543 HHR196540:HHR196543 HRN196540:HRN196543 IBJ196540:IBJ196543 ILF196540:ILF196543 IVB196540:IVB196543 JEX196540:JEX196543 JOT196540:JOT196543 JYP196540:JYP196543 KIL196540:KIL196543 KSH196540:KSH196543 LCD196540:LCD196543 LLZ196540:LLZ196543 LVV196540:LVV196543 MFR196540:MFR196543 MPN196540:MPN196543 MZJ196540:MZJ196543 NJF196540:NJF196543 NTB196540:NTB196543 OCX196540:OCX196543 OMT196540:OMT196543 OWP196540:OWP196543 PGL196540:PGL196543 PQH196540:PQH196543 QAD196540:QAD196543 QJZ196540:QJZ196543 QTV196540:QTV196543 RDR196540:RDR196543 RNN196540:RNN196543 RXJ196540:RXJ196543 SHF196540:SHF196543 SRB196540:SRB196543 TAX196540:TAX196543 TKT196540:TKT196543 TUP196540:TUP196543 UEL196540:UEL196543 UOH196540:UOH196543 UYD196540:UYD196543 VHZ196540:VHZ196543 VRV196540:VRV196543 WBR196540:WBR196543 WLN196540:WLN196543 WVJ196540:WVJ196543 IX262076:IX262079 ST262076:ST262079 ACP262076:ACP262079 AML262076:AML262079 AWH262076:AWH262079 BGD262076:BGD262079 BPZ262076:BPZ262079 BZV262076:BZV262079 CJR262076:CJR262079 CTN262076:CTN262079 DDJ262076:DDJ262079 DNF262076:DNF262079 DXB262076:DXB262079 EGX262076:EGX262079 EQT262076:EQT262079 FAP262076:FAP262079 FKL262076:FKL262079 FUH262076:FUH262079 GED262076:GED262079 GNZ262076:GNZ262079 GXV262076:GXV262079 HHR262076:HHR262079 HRN262076:HRN262079 IBJ262076:IBJ262079 ILF262076:ILF262079 IVB262076:IVB262079 JEX262076:JEX262079 JOT262076:JOT262079 JYP262076:JYP262079 KIL262076:KIL262079 KSH262076:KSH262079 LCD262076:LCD262079 LLZ262076:LLZ262079 LVV262076:LVV262079 MFR262076:MFR262079 MPN262076:MPN262079 MZJ262076:MZJ262079 NJF262076:NJF262079 NTB262076:NTB262079 OCX262076:OCX262079 OMT262076:OMT262079 OWP262076:OWP262079 PGL262076:PGL262079 PQH262076:PQH262079 QAD262076:QAD262079 QJZ262076:QJZ262079 QTV262076:QTV262079 RDR262076:RDR262079 RNN262076:RNN262079 RXJ262076:RXJ262079 SHF262076:SHF262079 SRB262076:SRB262079 TAX262076:TAX262079 TKT262076:TKT262079 TUP262076:TUP262079 UEL262076:UEL262079 UOH262076:UOH262079 UYD262076:UYD262079 VHZ262076:VHZ262079 VRV262076:VRV262079 WBR262076:WBR262079 WLN262076:WLN262079 WVJ262076:WVJ262079 IX327612:IX327615 ST327612:ST327615 ACP327612:ACP327615 AML327612:AML327615 AWH327612:AWH327615 BGD327612:BGD327615 BPZ327612:BPZ327615 BZV327612:BZV327615 CJR327612:CJR327615 CTN327612:CTN327615 DDJ327612:DDJ327615 DNF327612:DNF327615 DXB327612:DXB327615 EGX327612:EGX327615 EQT327612:EQT327615 FAP327612:FAP327615 FKL327612:FKL327615 FUH327612:FUH327615 GED327612:GED327615 GNZ327612:GNZ327615 GXV327612:GXV327615 HHR327612:HHR327615 HRN327612:HRN327615 IBJ327612:IBJ327615 ILF327612:ILF327615 IVB327612:IVB327615 JEX327612:JEX327615 JOT327612:JOT327615 JYP327612:JYP327615 KIL327612:KIL327615 KSH327612:KSH327615 LCD327612:LCD327615 LLZ327612:LLZ327615 LVV327612:LVV327615 MFR327612:MFR327615 MPN327612:MPN327615 MZJ327612:MZJ327615 NJF327612:NJF327615 NTB327612:NTB327615 OCX327612:OCX327615 OMT327612:OMT327615 OWP327612:OWP327615 PGL327612:PGL327615 PQH327612:PQH327615 QAD327612:QAD327615 QJZ327612:QJZ327615 QTV327612:QTV327615 RDR327612:RDR327615 RNN327612:RNN327615 RXJ327612:RXJ327615 SHF327612:SHF327615 SRB327612:SRB327615 TAX327612:TAX327615 TKT327612:TKT327615 TUP327612:TUP327615 UEL327612:UEL327615 UOH327612:UOH327615 UYD327612:UYD327615 VHZ327612:VHZ327615 VRV327612:VRV327615 WBR327612:WBR327615 WLN327612:WLN327615 WVJ327612:WVJ327615 IX393148:IX393151 ST393148:ST393151 ACP393148:ACP393151 AML393148:AML393151 AWH393148:AWH393151 BGD393148:BGD393151 BPZ393148:BPZ393151 BZV393148:BZV393151 CJR393148:CJR393151 CTN393148:CTN393151 DDJ393148:DDJ393151 DNF393148:DNF393151 DXB393148:DXB393151 EGX393148:EGX393151 EQT393148:EQT393151 FAP393148:FAP393151 FKL393148:FKL393151 FUH393148:FUH393151 GED393148:GED393151 GNZ393148:GNZ393151 GXV393148:GXV393151 HHR393148:HHR393151 HRN393148:HRN393151 IBJ393148:IBJ393151 ILF393148:ILF393151 IVB393148:IVB393151 JEX393148:JEX393151 JOT393148:JOT393151 JYP393148:JYP393151 KIL393148:KIL393151 KSH393148:KSH393151 LCD393148:LCD393151 LLZ393148:LLZ393151 LVV393148:LVV393151 MFR393148:MFR393151 MPN393148:MPN393151 MZJ393148:MZJ393151 NJF393148:NJF393151 NTB393148:NTB393151 OCX393148:OCX393151 OMT393148:OMT393151 OWP393148:OWP393151 PGL393148:PGL393151 PQH393148:PQH393151 QAD393148:QAD393151 QJZ393148:QJZ393151 QTV393148:QTV393151 RDR393148:RDR393151 RNN393148:RNN393151 RXJ393148:RXJ393151 SHF393148:SHF393151 SRB393148:SRB393151 TAX393148:TAX393151 TKT393148:TKT393151 TUP393148:TUP393151 UEL393148:UEL393151 UOH393148:UOH393151 UYD393148:UYD393151 VHZ393148:VHZ393151 VRV393148:VRV393151 WBR393148:WBR393151 WLN393148:WLN393151 WVJ393148:WVJ393151 IX458684:IX458687 ST458684:ST458687 ACP458684:ACP458687 AML458684:AML458687 AWH458684:AWH458687 BGD458684:BGD458687 BPZ458684:BPZ458687 BZV458684:BZV458687 CJR458684:CJR458687 CTN458684:CTN458687 DDJ458684:DDJ458687 DNF458684:DNF458687 DXB458684:DXB458687 EGX458684:EGX458687 EQT458684:EQT458687 FAP458684:FAP458687 FKL458684:FKL458687 FUH458684:FUH458687 GED458684:GED458687 GNZ458684:GNZ458687 GXV458684:GXV458687 HHR458684:HHR458687 HRN458684:HRN458687 IBJ458684:IBJ458687 ILF458684:ILF458687 IVB458684:IVB458687 JEX458684:JEX458687 JOT458684:JOT458687 JYP458684:JYP458687 KIL458684:KIL458687 KSH458684:KSH458687 LCD458684:LCD458687 LLZ458684:LLZ458687 LVV458684:LVV458687 MFR458684:MFR458687 MPN458684:MPN458687 MZJ458684:MZJ458687 NJF458684:NJF458687 NTB458684:NTB458687 OCX458684:OCX458687 OMT458684:OMT458687 OWP458684:OWP458687 PGL458684:PGL458687 PQH458684:PQH458687 QAD458684:QAD458687 QJZ458684:QJZ458687 QTV458684:QTV458687 RDR458684:RDR458687 RNN458684:RNN458687 RXJ458684:RXJ458687 SHF458684:SHF458687 SRB458684:SRB458687 TAX458684:TAX458687 TKT458684:TKT458687 TUP458684:TUP458687 UEL458684:UEL458687 UOH458684:UOH458687 UYD458684:UYD458687 VHZ458684:VHZ458687 VRV458684:VRV458687 WBR458684:WBR458687 WLN458684:WLN458687 WVJ458684:WVJ458687 IX524220:IX524223 ST524220:ST524223 ACP524220:ACP524223 AML524220:AML524223 AWH524220:AWH524223 BGD524220:BGD524223 BPZ524220:BPZ524223 BZV524220:BZV524223 CJR524220:CJR524223 CTN524220:CTN524223 DDJ524220:DDJ524223 DNF524220:DNF524223 DXB524220:DXB524223 EGX524220:EGX524223 EQT524220:EQT524223 FAP524220:FAP524223 FKL524220:FKL524223 FUH524220:FUH524223 GED524220:GED524223 GNZ524220:GNZ524223 GXV524220:GXV524223 HHR524220:HHR524223 HRN524220:HRN524223 IBJ524220:IBJ524223 ILF524220:ILF524223 IVB524220:IVB524223 JEX524220:JEX524223 JOT524220:JOT524223 JYP524220:JYP524223 KIL524220:KIL524223 KSH524220:KSH524223 LCD524220:LCD524223 LLZ524220:LLZ524223 LVV524220:LVV524223 MFR524220:MFR524223 MPN524220:MPN524223 MZJ524220:MZJ524223 NJF524220:NJF524223 NTB524220:NTB524223 OCX524220:OCX524223 OMT524220:OMT524223 OWP524220:OWP524223 PGL524220:PGL524223 PQH524220:PQH524223 QAD524220:QAD524223 QJZ524220:QJZ524223 QTV524220:QTV524223 RDR524220:RDR524223 RNN524220:RNN524223 RXJ524220:RXJ524223 SHF524220:SHF524223 SRB524220:SRB524223 TAX524220:TAX524223 TKT524220:TKT524223 TUP524220:TUP524223 UEL524220:UEL524223 UOH524220:UOH524223 UYD524220:UYD524223 VHZ524220:VHZ524223 VRV524220:VRV524223 WBR524220:WBR524223 WLN524220:WLN524223 WVJ524220:WVJ524223 IX589756:IX589759 ST589756:ST589759 ACP589756:ACP589759 AML589756:AML589759 AWH589756:AWH589759 BGD589756:BGD589759 BPZ589756:BPZ589759 BZV589756:BZV589759 CJR589756:CJR589759 CTN589756:CTN589759 DDJ589756:DDJ589759 DNF589756:DNF589759 DXB589756:DXB589759 EGX589756:EGX589759 EQT589756:EQT589759 FAP589756:FAP589759 FKL589756:FKL589759 FUH589756:FUH589759 GED589756:GED589759 GNZ589756:GNZ589759 GXV589756:GXV589759 HHR589756:HHR589759 HRN589756:HRN589759 IBJ589756:IBJ589759 ILF589756:ILF589759 IVB589756:IVB589759 JEX589756:JEX589759 JOT589756:JOT589759 JYP589756:JYP589759 KIL589756:KIL589759 KSH589756:KSH589759 LCD589756:LCD589759 LLZ589756:LLZ589759 LVV589756:LVV589759 MFR589756:MFR589759 MPN589756:MPN589759 MZJ589756:MZJ589759 NJF589756:NJF589759 NTB589756:NTB589759 OCX589756:OCX589759 OMT589756:OMT589759 OWP589756:OWP589759 PGL589756:PGL589759 PQH589756:PQH589759 QAD589756:QAD589759 QJZ589756:QJZ589759 QTV589756:QTV589759 RDR589756:RDR589759 RNN589756:RNN589759 RXJ589756:RXJ589759 SHF589756:SHF589759 SRB589756:SRB589759 TAX589756:TAX589759 TKT589756:TKT589759 TUP589756:TUP589759 UEL589756:UEL589759 UOH589756:UOH589759 UYD589756:UYD589759 VHZ589756:VHZ589759 VRV589756:VRV589759 WBR589756:WBR589759 WLN589756:WLN589759 WVJ589756:WVJ589759 IX655292:IX655295 ST655292:ST655295 ACP655292:ACP655295 AML655292:AML655295 AWH655292:AWH655295 BGD655292:BGD655295 BPZ655292:BPZ655295 BZV655292:BZV655295 CJR655292:CJR655295 CTN655292:CTN655295 DDJ655292:DDJ655295 DNF655292:DNF655295 DXB655292:DXB655295 EGX655292:EGX655295 EQT655292:EQT655295 FAP655292:FAP655295 FKL655292:FKL655295 FUH655292:FUH655295 GED655292:GED655295 GNZ655292:GNZ655295 GXV655292:GXV655295 HHR655292:HHR655295 HRN655292:HRN655295 IBJ655292:IBJ655295 ILF655292:ILF655295 IVB655292:IVB655295 JEX655292:JEX655295 JOT655292:JOT655295 JYP655292:JYP655295 KIL655292:KIL655295 KSH655292:KSH655295 LCD655292:LCD655295 LLZ655292:LLZ655295 LVV655292:LVV655295 MFR655292:MFR655295 MPN655292:MPN655295 MZJ655292:MZJ655295 NJF655292:NJF655295 NTB655292:NTB655295 OCX655292:OCX655295 OMT655292:OMT655295 OWP655292:OWP655295 PGL655292:PGL655295 PQH655292:PQH655295 QAD655292:QAD655295 QJZ655292:QJZ655295 QTV655292:QTV655295 RDR655292:RDR655295 RNN655292:RNN655295 RXJ655292:RXJ655295 SHF655292:SHF655295 SRB655292:SRB655295 TAX655292:TAX655295 TKT655292:TKT655295 TUP655292:TUP655295 UEL655292:UEL655295 UOH655292:UOH655295 UYD655292:UYD655295 VHZ655292:VHZ655295 VRV655292:VRV655295 WBR655292:WBR655295 WLN655292:WLN655295 WVJ655292:WVJ655295 IX720828:IX720831 ST720828:ST720831 ACP720828:ACP720831 AML720828:AML720831 AWH720828:AWH720831 BGD720828:BGD720831 BPZ720828:BPZ720831 BZV720828:BZV720831 CJR720828:CJR720831 CTN720828:CTN720831 DDJ720828:DDJ720831 DNF720828:DNF720831 DXB720828:DXB720831 EGX720828:EGX720831 EQT720828:EQT720831 FAP720828:FAP720831 FKL720828:FKL720831 FUH720828:FUH720831 GED720828:GED720831 GNZ720828:GNZ720831 GXV720828:GXV720831 HHR720828:HHR720831 HRN720828:HRN720831 IBJ720828:IBJ720831 ILF720828:ILF720831 IVB720828:IVB720831 JEX720828:JEX720831 JOT720828:JOT720831 JYP720828:JYP720831 KIL720828:KIL720831 KSH720828:KSH720831 LCD720828:LCD720831 LLZ720828:LLZ720831 LVV720828:LVV720831 MFR720828:MFR720831 MPN720828:MPN720831 MZJ720828:MZJ720831 NJF720828:NJF720831 NTB720828:NTB720831 OCX720828:OCX720831 OMT720828:OMT720831 OWP720828:OWP720831 PGL720828:PGL720831 PQH720828:PQH720831 QAD720828:QAD720831 QJZ720828:QJZ720831 QTV720828:QTV720831 RDR720828:RDR720831 RNN720828:RNN720831 RXJ720828:RXJ720831 SHF720828:SHF720831 SRB720828:SRB720831 TAX720828:TAX720831 TKT720828:TKT720831 TUP720828:TUP720831 UEL720828:UEL720831 UOH720828:UOH720831 UYD720828:UYD720831 VHZ720828:VHZ720831 VRV720828:VRV720831 WBR720828:WBR720831 WLN720828:WLN720831 WVJ720828:WVJ720831 IX786364:IX786367 ST786364:ST786367 ACP786364:ACP786367 AML786364:AML786367 AWH786364:AWH786367 BGD786364:BGD786367 BPZ786364:BPZ786367 BZV786364:BZV786367 CJR786364:CJR786367 CTN786364:CTN786367 DDJ786364:DDJ786367 DNF786364:DNF786367 DXB786364:DXB786367 EGX786364:EGX786367 EQT786364:EQT786367 FAP786364:FAP786367 FKL786364:FKL786367 FUH786364:FUH786367 GED786364:GED786367 GNZ786364:GNZ786367 GXV786364:GXV786367 HHR786364:HHR786367 HRN786364:HRN786367 IBJ786364:IBJ786367 ILF786364:ILF786367 IVB786364:IVB786367 JEX786364:JEX786367 JOT786364:JOT786367 JYP786364:JYP786367 KIL786364:KIL786367 KSH786364:KSH786367 LCD786364:LCD786367 LLZ786364:LLZ786367 LVV786364:LVV786367 MFR786364:MFR786367 MPN786364:MPN786367 MZJ786364:MZJ786367 NJF786364:NJF786367 NTB786364:NTB786367 OCX786364:OCX786367 OMT786364:OMT786367 OWP786364:OWP786367 PGL786364:PGL786367 PQH786364:PQH786367 QAD786364:QAD786367 QJZ786364:QJZ786367 QTV786364:QTV786367 RDR786364:RDR786367 RNN786364:RNN786367 RXJ786364:RXJ786367 SHF786364:SHF786367 SRB786364:SRB786367 TAX786364:TAX786367 TKT786364:TKT786367 TUP786364:TUP786367 UEL786364:UEL786367 UOH786364:UOH786367 UYD786364:UYD786367 VHZ786364:VHZ786367 VRV786364:VRV786367 WBR786364:WBR786367 WLN786364:WLN786367 WVJ786364:WVJ786367 IX851900:IX851903 ST851900:ST851903 ACP851900:ACP851903 AML851900:AML851903 AWH851900:AWH851903 BGD851900:BGD851903 BPZ851900:BPZ851903 BZV851900:BZV851903 CJR851900:CJR851903 CTN851900:CTN851903 DDJ851900:DDJ851903 DNF851900:DNF851903 DXB851900:DXB851903 EGX851900:EGX851903 EQT851900:EQT851903 FAP851900:FAP851903 FKL851900:FKL851903 FUH851900:FUH851903 GED851900:GED851903 GNZ851900:GNZ851903 GXV851900:GXV851903 HHR851900:HHR851903 HRN851900:HRN851903 IBJ851900:IBJ851903 ILF851900:ILF851903 IVB851900:IVB851903 JEX851900:JEX851903 JOT851900:JOT851903 JYP851900:JYP851903 KIL851900:KIL851903 KSH851900:KSH851903 LCD851900:LCD851903 LLZ851900:LLZ851903 LVV851900:LVV851903 MFR851900:MFR851903 MPN851900:MPN851903 MZJ851900:MZJ851903 NJF851900:NJF851903 NTB851900:NTB851903 OCX851900:OCX851903 OMT851900:OMT851903 OWP851900:OWP851903 PGL851900:PGL851903 PQH851900:PQH851903 QAD851900:QAD851903 QJZ851900:QJZ851903 QTV851900:QTV851903 RDR851900:RDR851903 RNN851900:RNN851903 RXJ851900:RXJ851903 SHF851900:SHF851903 SRB851900:SRB851903 TAX851900:TAX851903 TKT851900:TKT851903 TUP851900:TUP851903 UEL851900:UEL851903 UOH851900:UOH851903 UYD851900:UYD851903 VHZ851900:VHZ851903 VRV851900:VRV851903 WBR851900:WBR851903 WLN851900:WLN851903 WVJ851900:WVJ851903 IX917436:IX917439 ST917436:ST917439 ACP917436:ACP917439 AML917436:AML917439 AWH917436:AWH917439 BGD917436:BGD917439 BPZ917436:BPZ917439 BZV917436:BZV917439 CJR917436:CJR917439 CTN917436:CTN917439 DDJ917436:DDJ917439 DNF917436:DNF917439 DXB917436:DXB917439 EGX917436:EGX917439 EQT917436:EQT917439 FAP917436:FAP917439 FKL917436:FKL917439 FUH917436:FUH917439 GED917436:GED917439 GNZ917436:GNZ917439 GXV917436:GXV917439 HHR917436:HHR917439 HRN917436:HRN917439 IBJ917436:IBJ917439 ILF917436:ILF917439 IVB917436:IVB917439 JEX917436:JEX917439 JOT917436:JOT917439 JYP917436:JYP917439 KIL917436:KIL917439 KSH917436:KSH917439 LCD917436:LCD917439 LLZ917436:LLZ917439 LVV917436:LVV917439 MFR917436:MFR917439 MPN917436:MPN917439 MZJ917436:MZJ917439 NJF917436:NJF917439 NTB917436:NTB917439 OCX917436:OCX917439 OMT917436:OMT917439 OWP917436:OWP917439 PGL917436:PGL917439 PQH917436:PQH917439 QAD917436:QAD917439 QJZ917436:QJZ917439 QTV917436:QTV917439 RDR917436:RDR917439 RNN917436:RNN917439 RXJ917436:RXJ917439 SHF917436:SHF917439 SRB917436:SRB917439 TAX917436:TAX917439 TKT917436:TKT917439 TUP917436:TUP917439 UEL917436:UEL917439 UOH917436:UOH917439 UYD917436:UYD917439 VHZ917436:VHZ917439 VRV917436:VRV917439 WBR917436:WBR917439 WLN917436:WLN917439 WVJ917436:WVJ917439 IX982972:IX982975 ST982972:ST982975 ACP982972:ACP982975 AML982972:AML982975 AWH982972:AWH982975 BGD982972:BGD982975 BPZ982972:BPZ982975 BZV982972:BZV982975 CJR982972:CJR982975 CTN982972:CTN982975 DDJ982972:DDJ982975 DNF982972:DNF982975 DXB982972:DXB982975 EGX982972:EGX982975 EQT982972:EQT982975 FAP982972:FAP982975 FKL982972:FKL982975 FUH982972:FUH982975 GED982972:GED982975 GNZ982972:GNZ982975 GXV982972:GXV982975 HHR982972:HHR982975 HRN982972:HRN982975 IBJ982972:IBJ982975 ILF982972:ILF982975 IVB982972:IVB982975 JEX982972:JEX982975 JOT982972:JOT982975 JYP982972:JYP982975 KIL982972:KIL982975 KSH982972:KSH982975 LCD982972:LCD982975 LLZ982972:LLZ982975 LVV982972:LVV982975 MFR982972:MFR982975 MPN982972:MPN982975 MZJ982972:MZJ982975 NJF982972:NJF982975 NTB982972:NTB982975 OCX982972:OCX982975 OMT982972:OMT982975 OWP982972:OWP982975 PGL982972:PGL982975 PQH982972:PQH982975 QAD982972:QAD982975 QJZ982972:QJZ982975 QTV982972:QTV982975 RDR982972:RDR982975 RNN982972:RNN982975 RXJ982972:RXJ982975 SHF982972:SHF982975 SRB982972:SRB982975 TAX982972:TAX982975 TKT982972:TKT982975 TUP982972:TUP982975 UEL982972:UEL982975 UOH982972:UOH982975 UYD982972:UYD982975 VHZ982972:VHZ982975 VRV982972:VRV982975 WBR982972:WBR982975 WLN982972:WLN982975 WVJ982972:WVJ982975 IX65404:IX65421 ST65404:ST65421 ACP65404:ACP65421 AML65404:AML65421 AWH65404:AWH65421 BGD65404:BGD65421 BPZ65404:BPZ65421 BZV65404:BZV65421 CJR65404:CJR65421 CTN65404:CTN65421 DDJ65404:DDJ65421 DNF65404:DNF65421 DXB65404:DXB65421 EGX65404:EGX65421 EQT65404:EQT65421 FAP65404:FAP65421 FKL65404:FKL65421 FUH65404:FUH65421 GED65404:GED65421 GNZ65404:GNZ65421 GXV65404:GXV65421 HHR65404:HHR65421 HRN65404:HRN65421 IBJ65404:IBJ65421 ILF65404:ILF65421 IVB65404:IVB65421 JEX65404:JEX65421 JOT65404:JOT65421 JYP65404:JYP65421 KIL65404:KIL65421 KSH65404:KSH65421 LCD65404:LCD65421 LLZ65404:LLZ65421 LVV65404:LVV65421 MFR65404:MFR65421 MPN65404:MPN65421 MZJ65404:MZJ65421 NJF65404:NJF65421 NTB65404:NTB65421 OCX65404:OCX65421 OMT65404:OMT65421 OWP65404:OWP65421 PGL65404:PGL65421 PQH65404:PQH65421 QAD65404:QAD65421 QJZ65404:QJZ65421 QTV65404:QTV65421 RDR65404:RDR65421 RNN65404:RNN65421 RXJ65404:RXJ65421 SHF65404:SHF65421 SRB65404:SRB65421 TAX65404:TAX65421 TKT65404:TKT65421 TUP65404:TUP65421 UEL65404:UEL65421 UOH65404:UOH65421 UYD65404:UYD65421 VHZ65404:VHZ65421 VRV65404:VRV65421 WBR65404:WBR65421 WLN65404:WLN65421 WVJ65404:WVJ65421 IX130940:IX130957 ST130940:ST130957 ACP130940:ACP130957 AML130940:AML130957 AWH130940:AWH130957 BGD130940:BGD130957 BPZ130940:BPZ130957 BZV130940:BZV130957 CJR130940:CJR130957 CTN130940:CTN130957 DDJ130940:DDJ130957 DNF130940:DNF130957 DXB130940:DXB130957 EGX130940:EGX130957 EQT130940:EQT130957 FAP130940:FAP130957 FKL130940:FKL130957 FUH130940:FUH130957 GED130940:GED130957 GNZ130940:GNZ130957 GXV130940:GXV130957 HHR130940:HHR130957 HRN130940:HRN130957 IBJ130940:IBJ130957 ILF130940:ILF130957 IVB130940:IVB130957 JEX130940:JEX130957 JOT130940:JOT130957 JYP130940:JYP130957 KIL130940:KIL130957 KSH130940:KSH130957 LCD130940:LCD130957 LLZ130940:LLZ130957 LVV130940:LVV130957 MFR130940:MFR130957 MPN130940:MPN130957 MZJ130940:MZJ130957 NJF130940:NJF130957 NTB130940:NTB130957 OCX130940:OCX130957 OMT130940:OMT130957 OWP130940:OWP130957 PGL130940:PGL130957 PQH130940:PQH130957 QAD130940:QAD130957 QJZ130940:QJZ130957 QTV130940:QTV130957 RDR130940:RDR130957 RNN130940:RNN130957 RXJ130940:RXJ130957 SHF130940:SHF130957 SRB130940:SRB130957 TAX130940:TAX130957 TKT130940:TKT130957 TUP130940:TUP130957 UEL130940:UEL130957 UOH130940:UOH130957 UYD130940:UYD130957 VHZ130940:VHZ130957 VRV130940:VRV130957 WBR130940:WBR130957 WLN130940:WLN130957 WVJ130940:WVJ130957 IX196476:IX196493 ST196476:ST196493 ACP196476:ACP196493 AML196476:AML196493 AWH196476:AWH196493 BGD196476:BGD196493 BPZ196476:BPZ196493 BZV196476:BZV196493 CJR196476:CJR196493 CTN196476:CTN196493 DDJ196476:DDJ196493 DNF196476:DNF196493 DXB196476:DXB196493 EGX196476:EGX196493 EQT196476:EQT196493 FAP196476:FAP196493 FKL196476:FKL196493 FUH196476:FUH196493 GED196476:GED196493 GNZ196476:GNZ196493 GXV196476:GXV196493 HHR196476:HHR196493 HRN196476:HRN196493 IBJ196476:IBJ196493 ILF196476:ILF196493 IVB196476:IVB196493 JEX196476:JEX196493 JOT196476:JOT196493 JYP196476:JYP196493 KIL196476:KIL196493 KSH196476:KSH196493 LCD196476:LCD196493 LLZ196476:LLZ196493 LVV196476:LVV196493 MFR196476:MFR196493 MPN196476:MPN196493 MZJ196476:MZJ196493 NJF196476:NJF196493 NTB196476:NTB196493 OCX196476:OCX196493 OMT196476:OMT196493 OWP196476:OWP196493 PGL196476:PGL196493 PQH196476:PQH196493 QAD196476:QAD196493 QJZ196476:QJZ196493 QTV196476:QTV196493 RDR196476:RDR196493 RNN196476:RNN196493 RXJ196476:RXJ196493 SHF196476:SHF196493 SRB196476:SRB196493 TAX196476:TAX196493 TKT196476:TKT196493 TUP196476:TUP196493 UEL196476:UEL196493 UOH196476:UOH196493 UYD196476:UYD196493 VHZ196476:VHZ196493 VRV196476:VRV196493 WBR196476:WBR196493 WLN196476:WLN196493 WVJ196476:WVJ196493 IX262012:IX262029 ST262012:ST262029 ACP262012:ACP262029 AML262012:AML262029 AWH262012:AWH262029 BGD262012:BGD262029 BPZ262012:BPZ262029 BZV262012:BZV262029 CJR262012:CJR262029 CTN262012:CTN262029 DDJ262012:DDJ262029 DNF262012:DNF262029 DXB262012:DXB262029 EGX262012:EGX262029 EQT262012:EQT262029 FAP262012:FAP262029 FKL262012:FKL262029 FUH262012:FUH262029 GED262012:GED262029 GNZ262012:GNZ262029 GXV262012:GXV262029 HHR262012:HHR262029 HRN262012:HRN262029 IBJ262012:IBJ262029 ILF262012:ILF262029 IVB262012:IVB262029 JEX262012:JEX262029 JOT262012:JOT262029 JYP262012:JYP262029 KIL262012:KIL262029 KSH262012:KSH262029 LCD262012:LCD262029 LLZ262012:LLZ262029 LVV262012:LVV262029 MFR262012:MFR262029 MPN262012:MPN262029 MZJ262012:MZJ262029 NJF262012:NJF262029 NTB262012:NTB262029 OCX262012:OCX262029 OMT262012:OMT262029 OWP262012:OWP262029 PGL262012:PGL262029 PQH262012:PQH262029 QAD262012:QAD262029 QJZ262012:QJZ262029 QTV262012:QTV262029 RDR262012:RDR262029 RNN262012:RNN262029 RXJ262012:RXJ262029 SHF262012:SHF262029 SRB262012:SRB262029 TAX262012:TAX262029 TKT262012:TKT262029 TUP262012:TUP262029 UEL262012:UEL262029 UOH262012:UOH262029 UYD262012:UYD262029 VHZ262012:VHZ262029 VRV262012:VRV262029 WBR262012:WBR262029 WLN262012:WLN262029 WVJ262012:WVJ262029 IX327548:IX327565 ST327548:ST327565 ACP327548:ACP327565 AML327548:AML327565 AWH327548:AWH327565 BGD327548:BGD327565 BPZ327548:BPZ327565 BZV327548:BZV327565 CJR327548:CJR327565 CTN327548:CTN327565 DDJ327548:DDJ327565 DNF327548:DNF327565 DXB327548:DXB327565 EGX327548:EGX327565 EQT327548:EQT327565 FAP327548:FAP327565 FKL327548:FKL327565 FUH327548:FUH327565 GED327548:GED327565 GNZ327548:GNZ327565 GXV327548:GXV327565 HHR327548:HHR327565 HRN327548:HRN327565 IBJ327548:IBJ327565 ILF327548:ILF327565 IVB327548:IVB327565 JEX327548:JEX327565 JOT327548:JOT327565 JYP327548:JYP327565 KIL327548:KIL327565 KSH327548:KSH327565 LCD327548:LCD327565 LLZ327548:LLZ327565 LVV327548:LVV327565 MFR327548:MFR327565 MPN327548:MPN327565 MZJ327548:MZJ327565 NJF327548:NJF327565 NTB327548:NTB327565 OCX327548:OCX327565 OMT327548:OMT327565 OWP327548:OWP327565 PGL327548:PGL327565 PQH327548:PQH327565 QAD327548:QAD327565 QJZ327548:QJZ327565 QTV327548:QTV327565 RDR327548:RDR327565 RNN327548:RNN327565 RXJ327548:RXJ327565 SHF327548:SHF327565 SRB327548:SRB327565 TAX327548:TAX327565 TKT327548:TKT327565 TUP327548:TUP327565 UEL327548:UEL327565 UOH327548:UOH327565 UYD327548:UYD327565 VHZ327548:VHZ327565 VRV327548:VRV327565 WBR327548:WBR327565 WLN327548:WLN327565 WVJ327548:WVJ327565 IX393084:IX393101 ST393084:ST393101 ACP393084:ACP393101 AML393084:AML393101 AWH393084:AWH393101 BGD393084:BGD393101 BPZ393084:BPZ393101 BZV393084:BZV393101 CJR393084:CJR393101 CTN393084:CTN393101 DDJ393084:DDJ393101 DNF393084:DNF393101 DXB393084:DXB393101 EGX393084:EGX393101 EQT393084:EQT393101 FAP393084:FAP393101 FKL393084:FKL393101 FUH393084:FUH393101 GED393084:GED393101 GNZ393084:GNZ393101 GXV393084:GXV393101 HHR393084:HHR393101 HRN393084:HRN393101 IBJ393084:IBJ393101 ILF393084:ILF393101 IVB393084:IVB393101 JEX393084:JEX393101 JOT393084:JOT393101 JYP393084:JYP393101 KIL393084:KIL393101 KSH393084:KSH393101 LCD393084:LCD393101 LLZ393084:LLZ393101 LVV393084:LVV393101 MFR393084:MFR393101 MPN393084:MPN393101 MZJ393084:MZJ393101 NJF393084:NJF393101 NTB393084:NTB393101 OCX393084:OCX393101 OMT393084:OMT393101 OWP393084:OWP393101 PGL393084:PGL393101 PQH393084:PQH393101 QAD393084:QAD393101 QJZ393084:QJZ393101 QTV393084:QTV393101 RDR393084:RDR393101 RNN393084:RNN393101 RXJ393084:RXJ393101 SHF393084:SHF393101 SRB393084:SRB393101 TAX393084:TAX393101 TKT393084:TKT393101 TUP393084:TUP393101 UEL393084:UEL393101 UOH393084:UOH393101 UYD393084:UYD393101 VHZ393084:VHZ393101 VRV393084:VRV393101 WBR393084:WBR393101 WLN393084:WLN393101 WVJ393084:WVJ393101 IX458620:IX458637 ST458620:ST458637 ACP458620:ACP458637 AML458620:AML458637 AWH458620:AWH458637 BGD458620:BGD458637 BPZ458620:BPZ458637 BZV458620:BZV458637 CJR458620:CJR458637 CTN458620:CTN458637 DDJ458620:DDJ458637 DNF458620:DNF458637 DXB458620:DXB458637 EGX458620:EGX458637 EQT458620:EQT458637 FAP458620:FAP458637 FKL458620:FKL458637 FUH458620:FUH458637 GED458620:GED458637 GNZ458620:GNZ458637 GXV458620:GXV458637 HHR458620:HHR458637 HRN458620:HRN458637 IBJ458620:IBJ458637 ILF458620:ILF458637 IVB458620:IVB458637 JEX458620:JEX458637 JOT458620:JOT458637 JYP458620:JYP458637 KIL458620:KIL458637 KSH458620:KSH458637 LCD458620:LCD458637 LLZ458620:LLZ458637 LVV458620:LVV458637 MFR458620:MFR458637 MPN458620:MPN458637 MZJ458620:MZJ458637 NJF458620:NJF458637 NTB458620:NTB458637 OCX458620:OCX458637 OMT458620:OMT458637 OWP458620:OWP458637 PGL458620:PGL458637 PQH458620:PQH458637 QAD458620:QAD458637 QJZ458620:QJZ458637 QTV458620:QTV458637 RDR458620:RDR458637 RNN458620:RNN458637 RXJ458620:RXJ458637 SHF458620:SHF458637 SRB458620:SRB458637 TAX458620:TAX458637 TKT458620:TKT458637 TUP458620:TUP458637 UEL458620:UEL458637 UOH458620:UOH458637 UYD458620:UYD458637 VHZ458620:VHZ458637 VRV458620:VRV458637 WBR458620:WBR458637 WLN458620:WLN458637 WVJ458620:WVJ458637 IX524156:IX524173 ST524156:ST524173 ACP524156:ACP524173 AML524156:AML524173 AWH524156:AWH524173 BGD524156:BGD524173 BPZ524156:BPZ524173 BZV524156:BZV524173 CJR524156:CJR524173 CTN524156:CTN524173 DDJ524156:DDJ524173 DNF524156:DNF524173 DXB524156:DXB524173 EGX524156:EGX524173 EQT524156:EQT524173 FAP524156:FAP524173 FKL524156:FKL524173 FUH524156:FUH524173 GED524156:GED524173 GNZ524156:GNZ524173 GXV524156:GXV524173 HHR524156:HHR524173 HRN524156:HRN524173 IBJ524156:IBJ524173 ILF524156:ILF524173 IVB524156:IVB524173 JEX524156:JEX524173 JOT524156:JOT524173 JYP524156:JYP524173 KIL524156:KIL524173 KSH524156:KSH524173 LCD524156:LCD524173 LLZ524156:LLZ524173 LVV524156:LVV524173 MFR524156:MFR524173 MPN524156:MPN524173 MZJ524156:MZJ524173 NJF524156:NJF524173 NTB524156:NTB524173 OCX524156:OCX524173 OMT524156:OMT524173 OWP524156:OWP524173 PGL524156:PGL524173 PQH524156:PQH524173 QAD524156:QAD524173 QJZ524156:QJZ524173 QTV524156:QTV524173 RDR524156:RDR524173 RNN524156:RNN524173 RXJ524156:RXJ524173 SHF524156:SHF524173 SRB524156:SRB524173 TAX524156:TAX524173 TKT524156:TKT524173 TUP524156:TUP524173 UEL524156:UEL524173 UOH524156:UOH524173 UYD524156:UYD524173 VHZ524156:VHZ524173 VRV524156:VRV524173 WBR524156:WBR524173 WLN524156:WLN524173 WVJ524156:WVJ524173 IX589692:IX589709 ST589692:ST589709 ACP589692:ACP589709 AML589692:AML589709 AWH589692:AWH589709 BGD589692:BGD589709 BPZ589692:BPZ589709 BZV589692:BZV589709 CJR589692:CJR589709 CTN589692:CTN589709 DDJ589692:DDJ589709 DNF589692:DNF589709 DXB589692:DXB589709 EGX589692:EGX589709 EQT589692:EQT589709 FAP589692:FAP589709 FKL589692:FKL589709 FUH589692:FUH589709 GED589692:GED589709 GNZ589692:GNZ589709 GXV589692:GXV589709 HHR589692:HHR589709 HRN589692:HRN589709 IBJ589692:IBJ589709 ILF589692:ILF589709 IVB589692:IVB589709 JEX589692:JEX589709 JOT589692:JOT589709 JYP589692:JYP589709 KIL589692:KIL589709 KSH589692:KSH589709 LCD589692:LCD589709 LLZ589692:LLZ589709 LVV589692:LVV589709 MFR589692:MFR589709 MPN589692:MPN589709 MZJ589692:MZJ589709 NJF589692:NJF589709 NTB589692:NTB589709 OCX589692:OCX589709 OMT589692:OMT589709 OWP589692:OWP589709 PGL589692:PGL589709 PQH589692:PQH589709 QAD589692:QAD589709 QJZ589692:QJZ589709 QTV589692:QTV589709 RDR589692:RDR589709 RNN589692:RNN589709 RXJ589692:RXJ589709 SHF589692:SHF589709 SRB589692:SRB589709 TAX589692:TAX589709 TKT589692:TKT589709 TUP589692:TUP589709 UEL589692:UEL589709 UOH589692:UOH589709 UYD589692:UYD589709 VHZ589692:VHZ589709 VRV589692:VRV589709 WBR589692:WBR589709 WLN589692:WLN589709 WVJ589692:WVJ589709 IX655228:IX655245 ST655228:ST655245 ACP655228:ACP655245 AML655228:AML655245 AWH655228:AWH655245 BGD655228:BGD655245 BPZ655228:BPZ655245 BZV655228:BZV655245 CJR655228:CJR655245 CTN655228:CTN655245 DDJ655228:DDJ655245 DNF655228:DNF655245 DXB655228:DXB655245 EGX655228:EGX655245 EQT655228:EQT655245 FAP655228:FAP655245 FKL655228:FKL655245 FUH655228:FUH655245 GED655228:GED655245 GNZ655228:GNZ655245 GXV655228:GXV655245 HHR655228:HHR655245 HRN655228:HRN655245 IBJ655228:IBJ655245 ILF655228:ILF655245 IVB655228:IVB655245 JEX655228:JEX655245 JOT655228:JOT655245 JYP655228:JYP655245 KIL655228:KIL655245 KSH655228:KSH655245 LCD655228:LCD655245 LLZ655228:LLZ655245 LVV655228:LVV655245 MFR655228:MFR655245 MPN655228:MPN655245 MZJ655228:MZJ655245 NJF655228:NJF655245 NTB655228:NTB655245 OCX655228:OCX655245 OMT655228:OMT655245 OWP655228:OWP655245 PGL655228:PGL655245 PQH655228:PQH655245 QAD655228:QAD655245 QJZ655228:QJZ655245 QTV655228:QTV655245 RDR655228:RDR655245 RNN655228:RNN655245 RXJ655228:RXJ655245 SHF655228:SHF655245 SRB655228:SRB655245 TAX655228:TAX655245 TKT655228:TKT655245 TUP655228:TUP655245 UEL655228:UEL655245 UOH655228:UOH655245 UYD655228:UYD655245 VHZ655228:VHZ655245 VRV655228:VRV655245 WBR655228:WBR655245 WLN655228:WLN655245 WVJ655228:WVJ655245 IX720764:IX720781 ST720764:ST720781 ACP720764:ACP720781 AML720764:AML720781 AWH720764:AWH720781 BGD720764:BGD720781 BPZ720764:BPZ720781 BZV720764:BZV720781 CJR720764:CJR720781 CTN720764:CTN720781 DDJ720764:DDJ720781 DNF720764:DNF720781 DXB720764:DXB720781 EGX720764:EGX720781 EQT720764:EQT720781 FAP720764:FAP720781 FKL720764:FKL720781 FUH720764:FUH720781 GED720764:GED720781 GNZ720764:GNZ720781 GXV720764:GXV720781 HHR720764:HHR720781 HRN720764:HRN720781 IBJ720764:IBJ720781 ILF720764:ILF720781 IVB720764:IVB720781 JEX720764:JEX720781 JOT720764:JOT720781 JYP720764:JYP720781 KIL720764:KIL720781 KSH720764:KSH720781 LCD720764:LCD720781 LLZ720764:LLZ720781 LVV720764:LVV720781 MFR720764:MFR720781 MPN720764:MPN720781 MZJ720764:MZJ720781 NJF720764:NJF720781 NTB720764:NTB720781 OCX720764:OCX720781 OMT720764:OMT720781 OWP720764:OWP720781 PGL720764:PGL720781 PQH720764:PQH720781 QAD720764:QAD720781 QJZ720764:QJZ720781 QTV720764:QTV720781 RDR720764:RDR720781 RNN720764:RNN720781 RXJ720764:RXJ720781 SHF720764:SHF720781 SRB720764:SRB720781 TAX720764:TAX720781 TKT720764:TKT720781 TUP720764:TUP720781 UEL720764:UEL720781 UOH720764:UOH720781 UYD720764:UYD720781 VHZ720764:VHZ720781 VRV720764:VRV720781 WBR720764:WBR720781 WLN720764:WLN720781 WVJ720764:WVJ720781 IX786300:IX786317 ST786300:ST786317 ACP786300:ACP786317 AML786300:AML786317 AWH786300:AWH786317 BGD786300:BGD786317 BPZ786300:BPZ786317 BZV786300:BZV786317 CJR786300:CJR786317 CTN786300:CTN786317 DDJ786300:DDJ786317 DNF786300:DNF786317 DXB786300:DXB786317 EGX786300:EGX786317 EQT786300:EQT786317 FAP786300:FAP786317 FKL786300:FKL786317 FUH786300:FUH786317 GED786300:GED786317 GNZ786300:GNZ786317 GXV786300:GXV786317 HHR786300:HHR786317 HRN786300:HRN786317 IBJ786300:IBJ786317 ILF786300:ILF786317 IVB786300:IVB786317 JEX786300:JEX786317 JOT786300:JOT786317 JYP786300:JYP786317 KIL786300:KIL786317 KSH786300:KSH786317 LCD786300:LCD786317 LLZ786300:LLZ786317 LVV786300:LVV786317 MFR786300:MFR786317 MPN786300:MPN786317 MZJ786300:MZJ786317 NJF786300:NJF786317 NTB786300:NTB786317 OCX786300:OCX786317 OMT786300:OMT786317 OWP786300:OWP786317 PGL786300:PGL786317 PQH786300:PQH786317 QAD786300:QAD786317 QJZ786300:QJZ786317 QTV786300:QTV786317 RDR786300:RDR786317 RNN786300:RNN786317 RXJ786300:RXJ786317 SHF786300:SHF786317 SRB786300:SRB786317 TAX786300:TAX786317 TKT786300:TKT786317 TUP786300:TUP786317 UEL786300:UEL786317 UOH786300:UOH786317 UYD786300:UYD786317 VHZ786300:VHZ786317 VRV786300:VRV786317 WBR786300:WBR786317 WLN786300:WLN786317 WVJ786300:WVJ786317 IX851836:IX851853 ST851836:ST851853 ACP851836:ACP851853 AML851836:AML851853 AWH851836:AWH851853 BGD851836:BGD851853 BPZ851836:BPZ851853 BZV851836:BZV851853 CJR851836:CJR851853 CTN851836:CTN851853 DDJ851836:DDJ851853 DNF851836:DNF851853 DXB851836:DXB851853 EGX851836:EGX851853 EQT851836:EQT851853 FAP851836:FAP851853 FKL851836:FKL851853 FUH851836:FUH851853 GED851836:GED851853 GNZ851836:GNZ851853 GXV851836:GXV851853 HHR851836:HHR851853 HRN851836:HRN851853 IBJ851836:IBJ851853 ILF851836:ILF851853 IVB851836:IVB851853 JEX851836:JEX851853 JOT851836:JOT851853 JYP851836:JYP851853 KIL851836:KIL851853 KSH851836:KSH851853 LCD851836:LCD851853 LLZ851836:LLZ851853 LVV851836:LVV851853 MFR851836:MFR851853 MPN851836:MPN851853 MZJ851836:MZJ851853 NJF851836:NJF851853 NTB851836:NTB851853 OCX851836:OCX851853 OMT851836:OMT851853 OWP851836:OWP851853 PGL851836:PGL851853 PQH851836:PQH851853 QAD851836:QAD851853 QJZ851836:QJZ851853 QTV851836:QTV851853 RDR851836:RDR851853 RNN851836:RNN851853 RXJ851836:RXJ851853 SHF851836:SHF851853 SRB851836:SRB851853 TAX851836:TAX851853 TKT851836:TKT851853 TUP851836:TUP851853 UEL851836:UEL851853 UOH851836:UOH851853 UYD851836:UYD851853 VHZ851836:VHZ851853 VRV851836:VRV851853 WBR851836:WBR851853 WLN851836:WLN851853 WVJ851836:WVJ851853 IX917372:IX917389 ST917372:ST917389 ACP917372:ACP917389 AML917372:AML917389 AWH917372:AWH917389 BGD917372:BGD917389 BPZ917372:BPZ917389 BZV917372:BZV917389 CJR917372:CJR917389 CTN917372:CTN917389 DDJ917372:DDJ917389 DNF917372:DNF917389 DXB917372:DXB917389 EGX917372:EGX917389 EQT917372:EQT917389 FAP917372:FAP917389 FKL917372:FKL917389 FUH917372:FUH917389 GED917372:GED917389 GNZ917372:GNZ917389 GXV917372:GXV917389 HHR917372:HHR917389 HRN917372:HRN917389 IBJ917372:IBJ917389 ILF917372:ILF917389 IVB917372:IVB917389 JEX917372:JEX917389 JOT917372:JOT917389 JYP917372:JYP917389 KIL917372:KIL917389 KSH917372:KSH917389 LCD917372:LCD917389 LLZ917372:LLZ917389 LVV917372:LVV917389 MFR917372:MFR917389 MPN917372:MPN917389 MZJ917372:MZJ917389 NJF917372:NJF917389 NTB917372:NTB917389 OCX917372:OCX917389 OMT917372:OMT917389 OWP917372:OWP917389 PGL917372:PGL917389 PQH917372:PQH917389 QAD917372:QAD917389 QJZ917372:QJZ917389 QTV917372:QTV917389 RDR917372:RDR917389 RNN917372:RNN917389 RXJ917372:RXJ917389 SHF917372:SHF917389 SRB917372:SRB917389 TAX917372:TAX917389 TKT917372:TKT917389 TUP917372:TUP917389 UEL917372:UEL917389 UOH917372:UOH917389 UYD917372:UYD917389 VHZ917372:VHZ917389 VRV917372:VRV917389 WBR917372:WBR917389 WLN917372:WLN917389 WVJ917372:WVJ917389 IX982908:IX982925 ST982908:ST982925 ACP982908:ACP982925 AML982908:AML982925 AWH982908:AWH982925 BGD982908:BGD982925 BPZ982908:BPZ982925 BZV982908:BZV982925 CJR982908:CJR982925 CTN982908:CTN982925 DDJ982908:DDJ982925 DNF982908:DNF982925 DXB982908:DXB982925 EGX982908:EGX982925 EQT982908:EQT982925 FAP982908:FAP982925 FKL982908:FKL982925 FUH982908:FUH982925 GED982908:GED982925 GNZ982908:GNZ982925 GXV982908:GXV982925 HHR982908:HHR982925 HRN982908:HRN982925 IBJ982908:IBJ982925 ILF982908:ILF982925 IVB982908:IVB982925 JEX982908:JEX982925 JOT982908:JOT982925 JYP982908:JYP982925 KIL982908:KIL982925 KSH982908:KSH982925 LCD982908:LCD982925 LLZ982908:LLZ982925 LVV982908:LVV982925 MFR982908:MFR982925 MPN982908:MPN982925 MZJ982908:MZJ982925 NJF982908:NJF982925 NTB982908:NTB982925 OCX982908:OCX982925 OMT982908:OMT982925 OWP982908:OWP982925 PGL982908:PGL982925 PQH982908:PQH982925 QAD982908:QAD982925 QJZ982908:QJZ982925 QTV982908:QTV982925 RDR982908:RDR982925 RNN982908:RNN982925 RXJ982908:RXJ982925 SHF982908:SHF982925 SRB982908:SRB982925 TAX982908:TAX982925 TKT982908:TKT982925 TUP982908:TUP982925 UEL982908:UEL982925 UOH982908:UOH982925 UYD982908:UYD982925 VHZ982908:VHZ982925 VRV982908:VRV982925 WBR982908:WBR982925 WLN982908:WLN982925 WVJ982908:WVJ982925 IX65447:IX65449 ST65447:ST65449 ACP65447:ACP65449 AML65447:AML65449 AWH65447:AWH65449 BGD65447:BGD65449 BPZ65447:BPZ65449 BZV65447:BZV65449 CJR65447:CJR65449 CTN65447:CTN65449 DDJ65447:DDJ65449 DNF65447:DNF65449 DXB65447:DXB65449 EGX65447:EGX65449 EQT65447:EQT65449 FAP65447:FAP65449 FKL65447:FKL65449 FUH65447:FUH65449 GED65447:GED65449 GNZ65447:GNZ65449 GXV65447:GXV65449 HHR65447:HHR65449 HRN65447:HRN65449 IBJ65447:IBJ65449 ILF65447:ILF65449 IVB65447:IVB65449 JEX65447:JEX65449 JOT65447:JOT65449 JYP65447:JYP65449 KIL65447:KIL65449 KSH65447:KSH65449 LCD65447:LCD65449 LLZ65447:LLZ65449 LVV65447:LVV65449 MFR65447:MFR65449 MPN65447:MPN65449 MZJ65447:MZJ65449 NJF65447:NJF65449 NTB65447:NTB65449 OCX65447:OCX65449 OMT65447:OMT65449 OWP65447:OWP65449 PGL65447:PGL65449 PQH65447:PQH65449 QAD65447:QAD65449 QJZ65447:QJZ65449 QTV65447:QTV65449 RDR65447:RDR65449 RNN65447:RNN65449 RXJ65447:RXJ65449 SHF65447:SHF65449 SRB65447:SRB65449 TAX65447:TAX65449 TKT65447:TKT65449 TUP65447:TUP65449 UEL65447:UEL65449 UOH65447:UOH65449 UYD65447:UYD65449 VHZ65447:VHZ65449 VRV65447:VRV65449 WBR65447:WBR65449 WLN65447:WLN65449 WVJ65447:WVJ65449 IX130983:IX130985 ST130983:ST130985 ACP130983:ACP130985 AML130983:AML130985 AWH130983:AWH130985 BGD130983:BGD130985 BPZ130983:BPZ130985 BZV130983:BZV130985 CJR130983:CJR130985 CTN130983:CTN130985 DDJ130983:DDJ130985 DNF130983:DNF130985 DXB130983:DXB130985 EGX130983:EGX130985 EQT130983:EQT130985 FAP130983:FAP130985 FKL130983:FKL130985 FUH130983:FUH130985 GED130983:GED130985 GNZ130983:GNZ130985 GXV130983:GXV130985 HHR130983:HHR130985 HRN130983:HRN130985 IBJ130983:IBJ130985 ILF130983:ILF130985 IVB130983:IVB130985 JEX130983:JEX130985 JOT130983:JOT130985 JYP130983:JYP130985 KIL130983:KIL130985 KSH130983:KSH130985 LCD130983:LCD130985 LLZ130983:LLZ130985 LVV130983:LVV130985 MFR130983:MFR130985 MPN130983:MPN130985 MZJ130983:MZJ130985 NJF130983:NJF130985 NTB130983:NTB130985 OCX130983:OCX130985 OMT130983:OMT130985 OWP130983:OWP130985 PGL130983:PGL130985 PQH130983:PQH130985 QAD130983:QAD130985 QJZ130983:QJZ130985 QTV130983:QTV130985 RDR130983:RDR130985 RNN130983:RNN130985 RXJ130983:RXJ130985 SHF130983:SHF130985 SRB130983:SRB130985 TAX130983:TAX130985 TKT130983:TKT130985 TUP130983:TUP130985 UEL130983:UEL130985 UOH130983:UOH130985 UYD130983:UYD130985 VHZ130983:VHZ130985 VRV130983:VRV130985 WBR130983:WBR130985 WLN130983:WLN130985 WVJ130983:WVJ130985 IX196519:IX196521 ST196519:ST196521 ACP196519:ACP196521 AML196519:AML196521 AWH196519:AWH196521 BGD196519:BGD196521 BPZ196519:BPZ196521 BZV196519:BZV196521 CJR196519:CJR196521 CTN196519:CTN196521 DDJ196519:DDJ196521 DNF196519:DNF196521 DXB196519:DXB196521 EGX196519:EGX196521 EQT196519:EQT196521 FAP196519:FAP196521 FKL196519:FKL196521 FUH196519:FUH196521 GED196519:GED196521 GNZ196519:GNZ196521 GXV196519:GXV196521 HHR196519:HHR196521 HRN196519:HRN196521 IBJ196519:IBJ196521 ILF196519:ILF196521 IVB196519:IVB196521 JEX196519:JEX196521 JOT196519:JOT196521 JYP196519:JYP196521 KIL196519:KIL196521 KSH196519:KSH196521 LCD196519:LCD196521 LLZ196519:LLZ196521 LVV196519:LVV196521 MFR196519:MFR196521 MPN196519:MPN196521 MZJ196519:MZJ196521 NJF196519:NJF196521 NTB196519:NTB196521 OCX196519:OCX196521 OMT196519:OMT196521 OWP196519:OWP196521 PGL196519:PGL196521 PQH196519:PQH196521 QAD196519:QAD196521 QJZ196519:QJZ196521 QTV196519:QTV196521 RDR196519:RDR196521 RNN196519:RNN196521 RXJ196519:RXJ196521 SHF196519:SHF196521 SRB196519:SRB196521 TAX196519:TAX196521 TKT196519:TKT196521 TUP196519:TUP196521 UEL196519:UEL196521 UOH196519:UOH196521 UYD196519:UYD196521 VHZ196519:VHZ196521 VRV196519:VRV196521 WBR196519:WBR196521 WLN196519:WLN196521 WVJ196519:WVJ196521 IX262055:IX262057 ST262055:ST262057 ACP262055:ACP262057 AML262055:AML262057 AWH262055:AWH262057 BGD262055:BGD262057 BPZ262055:BPZ262057 BZV262055:BZV262057 CJR262055:CJR262057 CTN262055:CTN262057 DDJ262055:DDJ262057 DNF262055:DNF262057 DXB262055:DXB262057 EGX262055:EGX262057 EQT262055:EQT262057 FAP262055:FAP262057 FKL262055:FKL262057 FUH262055:FUH262057 GED262055:GED262057 GNZ262055:GNZ262057 GXV262055:GXV262057 HHR262055:HHR262057 HRN262055:HRN262057 IBJ262055:IBJ262057 ILF262055:ILF262057 IVB262055:IVB262057 JEX262055:JEX262057 JOT262055:JOT262057 JYP262055:JYP262057 KIL262055:KIL262057 KSH262055:KSH262057 LCD262055:LCD262057 LLZ262055:LLZ262057 LVV262055:LVV262057 MFR262055:MFR262057 MPN262055:MPN262057 MZJ262055:MZJ262057 NJF262055:NJF262057 NTB262055:NTB262057 OCX262055:OCX262057 OMT262055:OMT262057 OWP262055:OWP262057 PGL262055:PGL262057 PQH262055:PQH262057 QAD262055:QAD262057 QJZ262055:QJZ262057 QTV262055:QTV262057 RDR262055:RDR262057 RNN262055:RNN262057 RXJ262055:RXJ262057 SHF262055:SHF262057 SRB262055:SRB262057 TAX262055:TAX262057 TKT262055:TKT262057 TUP262055:TUP262057 UEL262055:UEL262057 UOH262055:UOH262057 UYD262055:UYD262057 VHZ262055:VHZ262057 VRV262055:VRV262057 WBR262055:WBR262057 WLN262055:WLN262057 WVJ262055:WVJ262057 IX327591:IX327593 ST327591:ST327593 ACP327591:ACP327593 AML327591:AML327593 AWH327591:AWH327593 BGD327591:BGD327593 BPZ327591:BPZ327593 BZV327591:BZV327593 CJR327591:CJR327593 CTN327591:CTN327593 DDJ327591:DDJ327593 DNF327591:DNF327593 DXB327591:DXB327593 EGX327591:EGX327593 EQT327591:EQT327593 FAP327591:FAP327593 FKL327591:FKL327593 FUH327591:FUH327593 GED327591:GED327593 GNZ327591:GNZ327593 GXV327591:GXV327593 HHR327591:HHR327593 HRN327591:HRN327593 IBJ327591:IBJ327593 ILF327591:ILF327593 IVB327591:IVB327593 JEX327591:JEX327593 JOT327591:JOT327593 JYP327591:JYP327593 KIL327591:KIL327593 KSH327591:KSH327593 LCD327591:LCD327593 LLZ327591:LLZ327593 LVV327591:LVV327593 MFR327591:MFR327593 MPN327591:MPN327593 MZJ327591:MZJ327593 NJF327591:NJF327593 NTB327591:NTB327593 OCX327591:OCX327593 OMT327591:OMT327593 OWP327591:OWP327593 PGL327591:PGL327593 PQH327591:PQH327593 QAD327591:QAD327593 QJZ327591:QJZ327593 QTV327591:QTV327593 RDR327591:RDR327593 RNN327591:RNN327593 RXJ327591:RXJ327593 SHF327591:SHF327593 SRB327591:SRB327593 TAX327591:TAX327593 TKT327591:TKT327593 TUP327591:TUP327593 UEL327591:UEL327593 UOH327591:UOH327593 UYD327591:UYD327593 VHZ327591:VHZ327593 VRV327591:VRV327593 WBR327591:WBR327593 WLN327591:WLN327593 WVJ327591:WVJ327593 IX393127:IX393129 ST393127:ST393129 ACP393127:ACP393129 AML393127:AML393129 AWH393127:AWH393129 BGD393127:BGD393129 BPZ393127:BPZ393129 BZV393127:BZV393129 CJR393127:CJR393129 CTN393127:CTN393129 DDJ393127:DDJ393129 DNF393127:DNF393129 DXB393127:DXB393129 EGX393127:EGX393129 EQT393127:EQT393129 FAP393127:FAP393129 FKL393127:FKL393129 FUH393127:FUH393129 GED393127:GED393129 GNZ393127:GNZ393129 GXV393127:GXV393129 HHR393127:HHR393129 HRN393127:HRN393129 IBJ393127:IBJ393129 ILF393127:ILF393129 IVB393127:IVB393129 JEX393127:JEX393129 JOT393127:JOT393129 JYP393127:JYP393129 KIL393127:KIL393129 KSH393127:KSH393129 LCD393127:LCD393129 LLZ393127:LLZ393129 LVV393127:LVV393129 MFR393127:MFR393129 MPN393127:MPN393129 MZJ393127:MZJ393129 NJF393127:NJF393129 NTB393127:NTB393129 OCX393127:OCX393129 OMT393127:OMT393129 OWP393127:OWP393129 PGL393127:PGL393129 PQH393127:PQH393129 QAD393127:QAD393129 QJZ393127:QJZ393129 QTV393127:QTV393129 RDR393127:RDR393129 RNN393127:RNN393129 RXJ393127:RXJ393129 SHF393127:SHF393129 SRB393127:SRB393129 TAX393127:TAX393129 TKT393127:TKT393129 TUP393127:TUP393129 UEL393127:UEL393129 UOH393127:UOH393129 UYD393127:UYD393129 VHZ393127:VHZ393129 VRV393127:VRV393129 WBR393127:WBR393129 WLN393127:WLN393129 WVJ393127:WVJ393129 IX458663:IX458665 ST458663:ST458665 ACP458663:ACP458665 AML458663:AML458665 AWH458663:AWH458665 BGD458663:BGD458665 BPZ458663:BPZ458665 BZV458663:BZV458665 CJR458663:CJR458665 CTN458663:CTN458665 DDJ458663:DDJ458665 DNF458663:DNF458665 DXB458663:DXB458665 EGX458663:EGX458665 EQT458663:EQT458665 FAP458663:FAP458665 FKL458663:FKL458665 FUH458663:FUH458665 GED458663:GED458665 GNZ458663:GNZ458665 GXV458663:GXV458665 HHR458663:HHR458665 HRN458663:HRN458665 IBJ458663:IBJ458665 ILF458663:ILF458665 IVB458663:IVB458665 JEX458663:JEX458665 JOT458663:JOT458665 JYP458663:JYP458665 KIL458663:KIL458665 KSH458663:KSH458665 LCD458663:LCD458665 LLZ458663:LLZ458665 LVV458663:LVV458665 MFR458663:MFR458665 MPN458663:MPN458665 MZJ458663:MZJ458665 NJF458663:NJF458665 NTB458663:NTB458665 OCX458663:OCX458665 OMT458663:OMT458665 OWP458663:OWP458665 PGL458663:PGL458665 PQH458663:PQH458665 QAD458663:QAD458665 QJZ458663:QJZ458665 QTV458663:QTV458665 RDR458663:RDR458665 RNN458663:RNN458665 RXJ458663:RXJ458665 SHF458663:SHF458665 SRB458663:SRB458665 TAX458663:TAX458665 TKT458663:TKT458665 TUP458663:TUP458665 UEL458663:UEL458665 UOH458663:UOH458665 UYD458663:UYD458665 VHZ458663:VHZ458665 VRV458663:VRV458665 WBR458663:WBR458665 WLN458663:WLN458665 WVJ458663:WVJ458665 IX524199:IX524201 ST524199:ST524201 ACP524199:ACP524201 AML524199:AML524201 AWH524199:AWH524201 BGD524199:BGD524201 BPZ524199:BPZ524201 BZV524199:BZV524201 CJR524199:CJR524201 CTN524199:CTN524201 DDJ524199:DDJ524201 DNF524199:DNF524201 DXB524199:DXB524201 EGX524199:EGX524201 EQT524199:EQT524201 FAP524199:FAP524201 FKL524199:FKL524201 FUH524199:FUH524201 GED524199:GED524201 GNZ524199:GNZ524201 GXV524199:GXV524201 HHR524199:HHR524201 HRN524199:HRN524201 IBJ524199:IBJ524201 ILF524199:ILF524201 IVB524199:IVB524201 JEX524199:JEX524201 JOT524199:JOT524201 JYP524199:JYP524201 KIL524199:KIL524201 KSH524199:KSH524201 LCD524199:LCD524201 LLZ524199:LLZ524201 LVV524199:LVV524201 MFR524199:MFR524201 MPN524199:MPN524201 MZJ524199:MZJ524201 NJF524199:NJF524201 NTB524199:NTB524201 OCX524199:OCX524201 OMT524199:OMT524201 OWP524199:OWP524201 PGL524199:PGL524201 PQH524199:PQH524201 QAD524199:QAD524201 QJZ524199:QJZ524201 QTV524199:QTV524201 RDR524199:RDR524201 RNN524199:RNN524201 RXJ524199:RXJ524201 SHF524199:SHF524201 SRB524199:SRB524201 TAX524199:TAX524201 TKT524199:TKT524201 TUP524199:TUP524201 UEL524199:UEL524201 UOH524199:UOH524201 UYD524199:UYD524201 VHZ524199:VHZ524201 VRV524199:VRV524201 WBR524199:WBR524201 WLN524199:WLN524201 WVJ524199:WVJ524201 IX589735:IX589737 ST589735:ST589737 ACP589735:ACP589737 AML589735:AML589737 AWH589735:AWH589737 BGD589735:BGD589737 BPZ589735:BPZ589737 BZV589735:BZV589737 CJR589735:CJR589737 CTN589735:CTN589737 DDJ589735:DDJ589737 DNF589735:DNF589737 DXB589735:DXB589737 EGX589735:EGX589737 EQT589735:EQT589737 FAP589735:FAP589737 FKL589735:FKL589737 FUH589735:FUH589737 GED589735:GED589737 GNZ589735:GNZ589737 GXV589735:GXV589737 HHR589735:HHR589737 HRN589735:HRN589737 IBJ589735:IBJ589737 ILF589735:ILF589737 IVB589735:IVB589737 JEX589735:JEX589737 JOT589735:JOT589737 JYP589735:JYP589737 KIL589735:KIL589737 KSH589735:KSH589737 LCD589735:LCD589737 LLZ589735:LLZ589737 LVV589735:LVV589737 MFR589735:MFR589737 MPN589735:MPN589737 MZJ589735:MZJ589737 NJF589735:NJF589737 NTB589735:NTB589737 OCX589735:OCX589737 OMT589735:OMT589737 OWP589735:OWP589737 PGL589735:PGL589737 PQH589735:PQH589737 QAD589735:QAD589737 QJZ589735:QJZ589737 QTV589735:QTV589737 RDR589735:RDR589737 RNN589735:RNN589737 RXJ589735:RXJ589737 SHF589735:SHF589737 SRB589735:SRB589737 TAX589735:TAX589737 TKT589735:TKT589737 TUP589735:TUP589737 UEL589735:UEL589737 UOH589735:UOH589737 UYD589735:UYD589737 VHZ589735:VHZ589737 VRV589735:VRV589737 WBR589735:WBR589737 WLN589735:WLN589737 WVJ589735:WVJ589737 IX655271:IX655273 ST655271:ST655273 ACP655271:ACP655273 AML655271:AML655273 AWH655271:AWH655273 BGD655271:BGD655273 BPZ655271:BPZ655273 BZV655271:BZV655273 CJR655271:CJR655273 CTN655271:CTN655273 DDJ655271:DDJ655273 DNF655271:DNF655273 DXB655271:DXB655273 EGX655271:EGX655273 EQT655271:EQT655273 FAP655271:FAP655273 FKL655271:FKL655273 FUH655271:FUH655273 GED655271:GED655273 GNZ655271:GNZ655273 GXV655271:GXV655273 HHR655271:HHR655273 HRN655271:HRN655273 IBJ655271:IBJ655273 ILF655271:ILF655273 IVB655271:IVB655273 JEX655271:JEX655273 JOT655271:JOT655273 JYP655271:JYP655273 KIL655271:KIL655273 KSH655271:KSH655273 LCD655271:LCD655273 LLZ655271:LLZ655273 LVV655271:LVV655273 MFR655271:MFR655273 MPN655271:MPN655273 MZJ655271:MZJ655273 NJF655271:NJF655273 NTB655271:NTB655273 OCX655271:OCX655273 OMT655271:OMT655273 OWP655271:OWP655273 PGL655271:PGL655273 PQH655271:PQH655273 QAD655271:QAD655273 QJZ655271:QJZ655273 QTV655271:QTV655273 RDR655271:RDR655273 RNN655271:RNN655273 RXJ655271:RXJ655273 SHF655271:SHF655273 SRB655271:SRB655273 TAX655271:TAX655273 TKT655271:TKT655273 TUP655271:TUP655273 UEL655271:UEL655273 UOH655271:UOH655273 UYD655271:UYD655273 VHZ655271:VHZ655273 VRV655271:VRV655273 WBR655271:WBR655273 WLN655271:WLN655273 WVJ655271:WVJ655273 IX720807:IX720809 ST720807:ST720809 ACP720807:ACP720809 AML720807:AML720809 AWH720807:AWH720809 BGD720807:BGD720809 BPZ720807:BPZ720809 BZV720807:BZV720809 CJR720807:CJR720809 CTN720807:CTN720809 DDJ720807:DDJ720809 DNF720807:DNF720809 DXB720807:DXB720809 EGX720807:EGX720809 EQT720807:EQT720809 FAP720807:FAP720809 FKL720807:FKL720809 FUH720807:FUH720809 GED720807:GED720809 GNZ720807:GNZ720809 GXV720807:GXV720809 HHR720807:HHR720809 HRN720807:HRN720809 IBJ720807:IBJ720809 ILF720807:ILF720809 IVB720807:IVB720809 JEX720807:JEX720809 JOT720807:JOT720809 JYP720807:JYP720809 KIL720807:KIL720809 KSH720807:KSH720809 LCD720807:LCD720809 LLZ720807:LLZ720809 LVV720807:LVV720809 MFR720807:MFR720809 MPN720807:MPN720809 MZJ720807:MZJ720809 NJF720807:NJF720809 NTB720807:NTB720809 OCX720807:OCX720809 OMT720807:OMT720809 OWP720807:OWP720809 PGL720807:PGL720809 PQH720807:PQH720809 QAD720807:QAD720809 QJZ720807:QJZ720809 QTV720807:QTV720809 RDR720807:RDR720809 RNN720807:RNN720809 RXJ720807:RXJ720809 SHF720807:SHF720809 SRB720807:SRB720809 TAX720807:TAX720809 TKT720807:TKT720809 TUP720807:TUP720809 UEL720807:UEL720809 UOH720807:UOH720809 UYD720807:UYD720809 VHZ720807:VHZ720809 VRV720807:VRV720809 WBR720807:WBR720809 WLN720807:WLN720809 WVJ720807:WVJ720809 IX786343:IX786345 ST786343:ST786345 ACP786343:ACP786345 AML786343:AML786345 AWH786343:AWH786345 BGD786343:BGD786345 BPZ786343:BPZ786345 BZV786343:BZV786345 CJR786343:CJR786345 CTN786343:CTN786345 DDJ786343:DDJ786345 DNF786343:DNF786345 DXB786343:DXB786345 EGX786343:EGX786345 EQT786343:EQT786345 FAP786343:FAP786345 FKL786343:FKL786345 FUH786343:FUH786345 GED786343:GED786345 GNZ786343:GNZ786345 GXV786343:GXV786345 HHR786343:HHR786345 HRN786343:HRN786345 IBJ786343:IBJ786345 ILF786343:ILF786345 IVB786343:IVB786345 JEX786343:JEX786345 JOT786343:JOT786345 JYP786343:JYP786345 KIL786343:KIL786345 KSH786343:KSH786345 LCD786343:LCD786345 LLZ786343:LLZ786345 LVV786343:LVV786345 MFR786343:MFR786345 MPN786343:MPN786345 MZJ786343:MZJ786345 NJF786343:NJF786345 NTB786343:NTB786345 OCX786343:OCX786345 OMT786343:OMT786345 OWP786343:OWP786345 PGL786343:PGL786345 PQH786343:PQH786345 QAD786343:QAD786345 QJZ786343:QJZ786345 QTV786343:QTV786345 RDR786343:RDR786345 RNN786343:RNN786345 RXJ786343:RXJ786345 SHF786343:SHF786345 SRB786343:SRB786345 TAX786343:TAX786345 TKT786343:TKT786345 TUP786343:TUP786345 UEL786343:UEL786345 UOH786343:UOH786345 UYD786343:UYD786345 VHZ786343:VHZ786345 VRV786343:VRV786345 WBR786343:WBR786345 WLN786343:WLN786345 WVJ786343:WVJ786345 IX851879:IX851881 ST851879:ST851881 ACP851879:ACP851881 AML851879:AML851881 AWH851879:AWH851881 BGD851879:BGD851881 BPZ851879:BPZ851881 BZV851879:BZV851881 CJR851879:CJR851881 CTN851879:CTN851881 DDJ851879:DDJ851881 DNF851879:DNF851881 DXB851879:DXB851881 EGX851879:EGX851881 EQT851879:EQT851881 FAP851879:FAP851881 FKL851879:FKL851881 FUH851879:FUH851881 GED851879:GED851881 GNZ851879:GNZ851881 GXV851879:GXV851881 HHR851879:HHR851881 HRN851879:HRN851881 IBJ851879:IBJ851881 ILF851879:ILF851881 IVB851879:IVB851881 JEX851879:JEX851881 JOT851879:JOT851881 JYP851879:JYP851881 KIL851879:KIL851881 KSH851879:KSH851881 LCD851879:LCD851881 LLZ851879:LLZ851881 LVV851879:LVV851881 MFR851879:MFR851881 MPN851879:MPN851881 MZJ851879:MZJ851881 NJF851879:NJF851881 NTB851879:NTB851881 OCX851879:OCX851881 OMT851879:OMT851881 OWP851879:OWP851881 PGL851879:PGL851881 PQH851879:PQH851881 QAD851879:QAD851881 QJZ851879:QJZ851881 QTV851879:QTV851881 RDR851879:RDR851881 RNN851879:RNN851881 RXJ851879:RXJ851881 SHF851879:SHF851881 SRB851879:SRB851881 TAX851879:TAX851881 TKT851879:TKT851881 TUP851879:TUP851881 UEL851879:UEL851881 UOH851879:UOH851881 UYD851879:UYD851881 VHZ851879:VHZ851881 VRV851879:VRV851881 WBR851879:WBR851881 WLN851879:WLN851881 WVJ851879:WVJ851881 IX917415:IX917417 ST917415:ST917417 ACP917415:ACP917417 AML917415:AML917417 AWH917415:AWH917417 BGD917415:BGD917417 BPZ917415:BPZ917417 BZV917415:BZV917417 CJR917415:CJR917417 CTN917415:CTN917417 DDJ917415:DDJ917417 DNF917415:DNF917417 DXB917415:DXB917417 EGX917415:EGX917417 EQT917415:EQT917417 FAP917415:FAP917417 FKL917415:FKL917417 FUH917415:FUH917417 GED917415:GED917417 GNZ917415:GNZ917417 GXV917415:GXV917417 HHR917415:HHR917417 HRN917415:HRN917417 IBJ917415:IBJ917417 ILF917415:ILF917417 IVB917415:IVB917417 JEX917415:JEX917417 JOT917415:JOT917417 JYP917415:JYP917417 KIL917415:KIL917417 KSH917415:KSH917417 LCD917415:LCD917417 LLZ917415:LLZ917417 LVV917415:LVV917417 MFR917415:MFR917417 MPN917415:MPN917417 MZJ917415:MZJ917417 NJF917415:NJF917417 NTB917415:NTB917417 OCX917415:OCX917417 OMT917415:OMT917417 OWP917415:OWP917417 PGL917415:PGL917417 PQH917415:PQH917417 QAD917415:QAD917417 QJZ917415:QJZ917417 QTV917415:QTV917417 RDR917415:RDR917417 RNN917415:RNN917417 RXJ917415:RXJ917417 SHF917415:SHF917417 SRB917415:SRB917417 TAX917415:TAX917417 TKT917415:TKT917417 TUP917415:TUP917417 UEL917415:UEL917417 UOH917415:UOH917417 UYD917415:UYD917417 VHZ917415:VHZ917417 VRV917415:VRV917417 WBR917415:WBR917417 WLN917415:WLN917417 WVJ917415:WVJ917417 IX982951:IX982953 ST982951:ST982953 ACP982951:ACP982953 AML982951:AML982953 AWH982951:AWH982953 BGD982951:BGD982953 BPZ982951:BPZ982953 BZV982951:BZV982953 CJR982951:CJR982953 CTN982951:CTN982953 DDJ982951:DDJ982953 DNF982951:DNF982953 DXB982951:DXB982953 EGX982951:EGX982953 EQT982951:EQT982953 FAP982951:FAP982953 FKL982951:FKL982953 FUH982951:FUH982953 GED982951:GED982953 GNZ982951:GNZ982953 GXV982951:GXV982953 HHR982951:HHR982953 HRN982951:HRN982953 IBJ982951:IBJ982953 ILF982951:ILF982953 IVB982951:IVB982953 JEX982951:JEX982953 JOT982951:JOT982953 JYP982951:JYP982953 KIL982951:KIL982953 KSH982951:KSH982953 LCD982951:LCD982953 LLZ982951:LLZ982953 LVV982951:LVV982953 MFR982951:MFR982953 MPN982951:MPN982953 MZJ982951:MZJ982953 NJF982951:NJF982953 NTB982951:NTB982953 OCX982951:OCX982953 OMT982951:OMT982953 OWP982951:OWP982953 PGL982951:PGL982953 PQH982951:PQH982953 QAD982951:QAD982953 QJZ982951:QJZ982953 QTV982951:QTV982953 RDR982951:RDR982953 RNN982951:RNN982953 RXJ982951:RXJ982953 SHF982951:SHF982953 SRB982951:SRB982953 TAX982951:TAX982953 TKT982951:TKT982953 TUP982951:TUP982953 UEL982951:UEL982953 UOH982951:UOH982953 UYD982951:UYD982953 VHZ982951:VHZ982953 VRV982951:VRV982953 WBR982951:WBR982953 WLN982951:WLN982953 WVJ982951:WVJ982953 IX65379:IX65402 ST65379:ST65402 ACP65379:ACP65402 AML65379:AML65402 AWH65379:AWH65402 BGD65379:BGD65402 BPZ65379:BPZ65402 BZV65379:BZV65402 CJR65379:CJR65402 CTN65379:CTN65402 DDJ65379:DDJ65402 DNF65379:DNF65402 DXB65379:DXB65402 EGX65379:EGX65402 EQT65379:EQT65402 FAP65379:FAP65402 FKL65379:FKL65402 FUH65379:FUH65402 GED65379:GED65402 GNZ65379:GNZ65402 GXV65379:GXV65402 HHR65379:HHR65402 HRN65379:HRN65402 IBJ65379:IBJ65402 ILF65379:ILF65402 IVB65379:IVB65402 JEX65379:JEX65402 JOT65379:JOT65402 JYP65379:JYP65402 KIL65379:KIL65402 KSH65379:KSH65402 LCD65379:LCD65402 LLZ65379:LLZ65402 LVV65379:LVV65402 MFR65379:MFR65402 MPN65379:MPN65402 MZJ65379:MZJ65402 NJF65379:NJF65402 NTB65379:NTB65402 OCX65379:OCX65402 OMT65379:OMT65402 OWP65379:OWP65402 PGL65379:PGL65402 PQH65379:PQH65402 QAD65379:QAD65402 QJZ65379:QJZ65402 QTV65379:QTV65402 RDR65379:RDR65402 RNN65379:RNN65402 RXJ65379:RXJ65402 SHF65379:SHF65402 SRB65379:SRB65402 TAX65379:TAX65402 TKT65379:TKT65402 TUP65379:TUP65402 UEL65379:UEL65402 UOH65379:UOH65402 UYD65379:UYD65402 VHZ65379:VHZ65402 VRV65379:VRV65402 WBR65379:WBR65402 WLN65379:WLN65402 WVJ65379:WVJ65402 IX130915:IX130938 ST130915:ST130938 ACP130915:ACP130938 AML130915:AML130938 AWH130915:AWH130938 BGD130915:BGD130938 BPZ130915:BPZ130938 BZV130915:BZV130938 CJR130915:CJR130938 CTN130915:CTN130938 DDJ130915:DDJ130938 DNF130915:DNF130938 DXB130915:DXB130938 EGX130915:EGX130938 EQT130915:EQT130938 FAP130915:FAP130938 FKL130915:FKL130938 FUH130915:FUH130938 GED130915:GED130938 GNZ130915:GNZ130938 GXV130915:GXV130938 HHR130915:HHR130938 HRN130915:HRN130938 IBJ130915:IBJ130938 ILF130915:ILF130938 IVB130915:IVB130938 JEX130915:JEX130938 JOT130915:JOT130938 JYP130915:JYP130938 KIL130915:KIL130938 KSH130915:KSH130938 LCD130915:LCD130938 LLZ130915:LLZ130938 LVV130915:LVV130938 MFR130915:MFR130938 MPN130915:MPN130938 MZJ130915:MZJ130938 NJF130915:NJF130938 NTB130915:NTB130938 OCX130915:OCX130938 OMT130915:OMT130938 OWP130915:OWP130938 PGL130915:PGL130938 PQH130915:PQH130938 QAD130915:QAD130938 QJZ130915:QJZ130938 QTV130915:QTV130938 RDR130915:RDR130938 RNN130915:RNN130938 RXJ130915:RXJ130938 SHF130915:SHF130938 SRB130915:SRB130938 TAX130915:TAX130938 TKT130915:TKT130938 TUP130915:TUP130938 UEL130915:UEL130938 UOH130915:UOH130938 UYD130915:UYD130938 VHZ130915:VHZ130938 VRV130915:VRV130938 WBR130915:WBR130938 WLN130915:WLN130938 WVJ130915:WVJ130938 IX196451:IX196474 ST196451:ST196474 ACP196451:ACP196474 AML196451:AML196474 AWH196451:AWH196474 BGD196451:BGD196474 BPZ196451:BPZ196474 BZV196451:BZV196474 CJR196451:CJR196474 CTN196451:CTN196474 DDJ196451:DDJ196474 DNF196451:DNF196474 DXB196451:DXB196474 EGX196451:EGX196474 EQT196451:EQT196474 FAP196451:FAP196474 FKL196451:FKL196474 FUH196451:FUH196474 GED196451:GED196474 GNZ196451:GNZ196474 GXV196451:GXV196474 HHR196451:HHR196474 HRN196451:HRN196474 IBJ196451:IBJ196474 ILF196451:ILF196474 IVB196451:IVB196474 JEX196451:JEX196474 JOT196451:JOT196474 JYP196451:JYP196474 KIL196451:KIL196474 KSH196451:KSH196474 LCD196451:LCD196474 LLZ196451:LLZ196474 LVV196451:LVV196474 MFR196451:MFR196474 MPN196451:MPN196474 MZJ196451:MZJ196474 NJF196451:NJF196474 NTB196451:NTB196474 OCX196451:OCX196474 OMT196451:OMT196474 OWP196451:OWP196474 PGL196451:PGL196474 PQH196451:PQH196474 QAD196451:QAD196474 QJZ196451:QJZ196474 QTV196451:QTV196474 RDR196451:RDR196474 RNN196451:RNN196474 RXJ196451:RXJ196474 SHF196451:SHF196474 SRB196451:SRB196474 TAX196451:TAX196474 TKT196451:TKT196474 TUP196451:TUP196474 UEL196451:UEL196474 UOH196451:UOH196474 UYD196451:UYD196474 VHZ196451:VHZ196474 VRV196451:VRV196474 WBR196451:WBR196474 WLN196451:WLN196474 WVJ196451:WVJ196474 IX261987:IX262010 ST261987:ST262010 ACP261987:ACP262010 AML261987:AML262010 AWH261987:AWH262010 BGD261987:BGD262010 BPZ261987:BPZ262010 BZV261987:BZV262010 CJR261987:CJR262010 CTN261987:CTN262010 DDJ261987:DDJ262010 DNF261987:DNF262010 DXB261987:DXB262010 EGX261987:EGX262010 EQT261987:EQT262010 FAP261987:FAP262010 FKL261987:FKL262010 FUH261987:FUH262010 GED261987:GED262010 GNZ261987:GNZ262010 GXV261987:GXV262010 HHR261987:HHR262010 HRN261987:HRN262010 IBJ261987:IBJ262010 ILF261987:ILF262010 IVB261987:IVB262010 JEX261987:JEX262010 JOT261987:JOT262010 JYP261987:JYP262010 KIL261987:KIL262010 KSH261987:KSH262010 LCD261987:LCD262010 LLZ261987:LLZ262010 LVV261987:LVV262010 MFR261987:MFR262010 MPN261987:MPN262010 MZJ261987:MZJ262010 NJF261987:NJF262010 NTB261987:NTB262010 OCX261987:OCX262010 OMT261987:OMT262010 OWP261987:OWP262010 PGL261987:PGL262010 PQH261987:PQH262010 QAD261987:QAD262010 QJZ261987:QJZ262010 QTV261987:QTV262010 RDR261987:RDR262010 RNN261987:RNN262010 RXJ261987:RXJ262010 SHF261987:SHF262010 SRB261987:SRB262010 TAX261987:TAX262010 TKT261987:TKT262010 TUP261987:TUP262010 UEL261987:UEL262010 UOH261987:UOH262010 UYD261987:UYD262010 VHZ261987:VHZ262010 VRV261987:VRV262010 WBR261987:WBR262010 WLN261987:WLN262010 WVJ261987:WVJ262010 IX327523:IX327546 ST327523:ST327546 ACP327523:ACP327546 AML327523:AML327546 AWH327523:AWH327546 BGD327523:BGD327546 BPZ327523:BPZ327546 BZV327523:BZV327546 CJR327523:CJR327546 CTN327523:CTN327546 DDJ327523:DDJ327546 DNF327523:DNF327546 DXB327523:DXB327546 EGX327523:EGX327546 EQT327523:EQT327546 FAP327523:FAP327546 FKL327523:FKL327546 FUH327523:FUH327546 GED327523:GED327546 GNZ327523:GNZ327546 GXV327523:GXV327546 HHR327523:HHR327546 HRN327523:HRN327546 IBJ327523:IBJ327546 ILF327523:ILF327546 IVB327523:IVB327546 JEX327523:JEX327546 JOT327523:JOT327546 JYP327523:JYP327546 KIL327523:KIL327546 KSH327523:KSH327546 LCD327523:LCD327546 LLZ327523:LLZ327546 LVV327523:LVV327546 MFR327523:MFR327546 MPN327523:MPN327546 MZJ327523:MZJ327546 NJF327523:NJF327546 NTB327523:NTB327546 OCX327523:OCX327546 OMT327523:OMT327546 OWP327523:OWP327546 PGL327523:PGL327546 PQH327523:PQH327546 QAD327523:QAD327546 QJZ327523:QJZ327546 QTV327523:QTV327546 RDR327523:RDR327546 RNN327523:RNN327546 RXJ327523:RXJ327546 SHF327523:SHF327546 SRB327523:SRB327546 TAX327523:TAX327546 TKT327523:TKT327546 TUP327523:TUP327546 UEL327523:UEL327546 UOH327523:UOH327546 UYD327523:UYD327546 VHZ327523:VHZ327546 VRV327523:VRV327546 WBR327523:WBR327546 WLN327523:WLN327546 WVJ327523:WVJ327546 IX393059:IX393082 ST393059:ST393082 ACP393059:ACP393082 AML393059:AML393082 AWH393059:AWH393082 BGD393059:BGD393082 BPZ393059:BPZ393082 BZV393059:BZV393082 CJR393059:CJR393082 CTN393059:CTN393082 DDJ393059:DDJ393082 DNF393059:DNF393082 DXB393059:DXB393082 EGX393059:EGX393082 EQT393059:EQT393082 FAP393059:FAP393082 FKL393059:FKL393082 FUH393059:FUH393082 GED393059:GED393082 GNZ393059:GNZ393082 GXV393059:GXV393082 HHR393059:HHR393082 HRN393059:HRN393082 IBJ393059:IBJ393082 ILF393059:ILF393082 IVB393059:IVB393082 JEX393059:JEX393082 JOT393059:JOT393082 JYP393059:JYP393082 KIL393059:KIL393082 KSH393059:KSH393082 LCD393059:LCD393082 LLZ393059:LLZ393082 LVV393059:LVV393082 MFR393059:MFR393082 MPN393059:MPN393082 MZJ393059:MZJ393082 NJF393059:NJF393082 NTB393059:NTB393082 OCX393059:OCX393082 OMT393059:OMT393082 OWP393059:OWP393082 PGL393059:PGL393082 PQH393059:PQH393082 QAD393059:QAD393082 QJZ393059:QJZ393082 QTV393059:QTV393082 RDR393059:RDR393082 RNN393059:RNN393082 RXJ393059:RXJ393082 SHF393059:SHF393082 SRB393059:SRB393082 TAX393059:TAX393082 TKT393059:TKT393082 TUP393059:TUP393082 UEL393059:UEL393082 UOH393059:UOH393082 UYD393059:UYD393082 VHZ393059:VHZ393082 VRV393059:VRV393082 WBR393059:WBR393082 WLN393059:WLN393082 WVJ393059:WVJ393082 IX458595:IX458618 ST458595:ST458618 ACP458595:ACP458618 AML458595:AML458618 AWH458595:AWH458618 BGD458595:BGD458618 BPZ458595:BPZ458618 BZV458595:BZV458618 CJR458595:CJR458618 CTN458595:CTN458618 DDJ458595:DDJ458618 DNF458595:DNF458618 DXB458595:DXB458618 EGX458595:EGX458618 EQT458595:EQT458618 FAP458595:FAP458618 FKL458595:FKL458618 FUH458595:FUH458618 GED458595:GED458618 GNZ458595:GNZ458618 GXV458595:GXV458618 HHR458595:HHR458618 HRN458595:HRN458618 IBJ458595:IBJ458618 ILF458595:ILF458618 IVB458595:IVB458618 JEX458595:JEX458618 JOT458595:JOT458618 JYP458595:JYP458618 KIL458595:KIL458618 KSH458595:KSH458618 LCD458595:LCD458618 LLZ458595:LLZ458618 LVV458595:LVV458618 MFR458595:MFR458618 MPN458595:MPN458618 MZJ458595:MZJ458618 NJF458595:NJF458618 NTB458595:NTB458618 OCX458595:OCX458618 OMT458595:OMT458618 OWP458595:OWP458618 PGL458595:PGL458618 PQH458595:PQH458618 QAD458595:QAD458618 QJZ458595:QJZ458618 QTV458595:QTV458618 RDR458595:RDR458618 RNN458595:RNN458618 RXJ458595:RXJ458618 SHF458595:SHF458618 SRB458595:SRB458618 TAX458595:TAX458618 TKT458595:TKT458618 TUP458595:TUP458618 UEL458595:UEL458618 UOH458595:UOH458618 UYD458595:UYD458618 VHZ458595:VHZ458618 VRV458595:VRV458618 WBR458595:WBR458618 WLN458595:WLN458618 WVJ458595:WVJ458618 IX524131:IX524154 ST524131:ST524154 ACP524131:ACP524154 AML524131:AML524154 AWH524131:AWH524154 BGD524131:BGD524154 BPZ524131:BPZ524154 BZV524131:BZV524154 CJR524131:CJR524154 CTN524131:CTN524154 DDJ524131:DDJ524154 DNF524131:DNF524154 DXB524131:DXB524154 EGX524131:EGX524154 EQT524131:EQT524154 FAP524131:FAP524154 FKL524131:FKL524154 FUH524131:FUH524154 GED524131:GED524154 GNZ524131:GNZ524154 GXV524131:GXV524154 HHR524131:HHR524154 HRN524131:HRN524154 IBJ524131:IBJ524154 ILF524131:ILF524154 IVB524131:IVB524154 JEX524131:JEX524154 JOT524131:JOT524154 JYP524131:JYP524154 KIL524131:KIL524154 KSH524131:KSH524154 LCD524131:LCD524154 LLZ524131:LLZ524154 LVV524131:LVV524154 MFR524131:MFR524154 MPN524131:MPN524154 MZJ524131:MZJ524154 NJF524131:NJF524154 NTB524131:NTB524154 OCX524131:OCX524154 OMT524131:OMT524154 OWP524131:OWP524154 PGL524131:PGL524154 PQH524131:PQH524154 QAD524131:QAD524154 QJZ524131:QJZ524154 QTV524131:QTV524154 RDR524131:RDR524154 RNN524131:RNN524154 RXJ524131:RXJ524154 SHF524131:SHF524154 SRB524131:SRB524154 TAX524131:TAX524154 TKT524131:TKT524154 TUP524131:TUP524154 UEL524131:UEL524154 UOH524131:UOH524154 UYD524131:UYD524154 VHZ524131:VHZ524154 VRV524131:VRV524154 WBR524131:WBR524154 WLN524131:WLN524154 WVJ524131:WVJ524154 IX589667:IX589690 ST589667:ST589690 ACP589667:ACP589690 AML589667:AML589690 AWH589667:AWH589690 BGD589667:BGD589690 BPZ589667:BPZ589690 BZV589667:BZV589690 CJR589667:CJR589690 CTN589667:CTN589690 DDJ589667:DDJ589690 DNF589667:DNF589690 DXB589667:DXB589690 EGX589667:EGX589690 EQT589667:EQT589690 FAP589667:FAP589690 FKL589667:FKL589690 FUH589667:FUH589690 GED589667:GED589690 GNZ589667:GNZ589690 GXV589667:GXV589690 HHR589667:HHR589690 HRN589667:HRN589690 IBJ589667:IBJ589690 ILF589667:ILF589690 IVB589667:IVB589690 JEX589667:JEX589690 JOT589667:JOT589690 JYP589667:JYP589690 KIL589667:KIL589690 KSH589667:KSH589690 LCD589667:LCD589690 LLZ589667:LLZ589690 LVV589667:LVV589690 MFR589667:MFR589690 MPN589667:MPN589690 MZJ589667:MZJ589690 NJF589667:NJF589690 NTB589667:NTB589690 OCX589667:OCX589690 OMT589667:OMT589690 OWP589667:OWP589690 PGL589667:PGL589690 PQH589667:PQH589690 QAD589667:QAD589690 QJZ589667:QJZ589690 QTV589667:QTV589690 RDR589667:RDR589690 RNN589667:RNN589690 RXJ589667:RXJ589690 SHF589667:SHF589690 SRB589667:SRB589690 TAX589667:TAX589690 TKT589667:TKT589690 TUP589667:TUP589690 UEL589667:UEL589690 UOH589667:UOH589690 UYD589667:UYD589690 VHZ589667:VHZ589690 VRV589667:VRV589690 WBR589667:WBR589690 WLN589667:WLN589690 WVJ589667:WVJ589690 IX655203:IX655226 ST655203:ST655226 ACP655203:ACP655226 AML655203:AML655226 AWH655203:AWH655226 BGD655203:BGD655226 BPZ655203:BPZ655226 BZV655203:BZV655226 CJR655203:CJR655226 CTN655203:CTN655226 DDJ655203:DDJ655226 DNF655203:DNF655226 DXB655203:DXB655226 EGX655203:EGX655226 EQT655203:EQT655226 FAP655203:FAP655226 FKL655203:FKL655226 FUH655203:FUH655226 GED655203:GED655226 GNZ655203:GNZ655226 GXV655203:GXV655226 HHR655203:HHR655226 HRN655203:HRN655226 IBJ655203:IBJ655226 ILF655203:ILF655226 IVB655203:IVB655226 JEX655203:JEX655226 JOT655203:JOT655226 JYP655203:JYP655226 KIL655203:KIL655226 KSH655203:KSH655226 LCD655203:LCD655226 LLZ655203:LLZ655226 LVV655203:LVV655226 MFR655203:MFR655226 MPN655203:MPN655226 MZJ655203:MZJ655226 NJF655203:NJF655226 NTB655203:NTB655226 OCX655203:OCX655226 OMT655203:OMT655226 OWP655203:OWP655226 PGL655203:PGL655226 PQH655203:PQH655226 QAD655203:QAD655226 QJZ655203:QJZ655226 QTV655203:QTV655226 RDR655203:RDR655226 RNN655203:RNN655226 RXJ655203:RXJ655226 SHF655203:SHF655226 SRB655203:SRB655226 TAX655203:TAX655226 TKT655203:TKT655226 TUP655203:TUP655226 UEL655203:UEL655226 UOH655203:UOH655226 UYD655203:UYD655226 VHZ655203:VHZ655226 VRV655203:VRV655226 WBR655203:WBR655226 WLN655203:WLN655226 WVJ655203:WVJ655226 IX720739:IX720762 ST720739:ST720762 ACP720739:ACP720762 AML720739:AML720762 AWH720739:AWH720762 BGD720739:BGD720762 BPZ720739:BPZ720762 BZV720739:BZV720762 CJR720739:CJR720762 CTN720739:CTN720762 DDJ720739:DDJ720762 DNF720739:DNF720762 DXB720739:DXB720762 EGX720739:EGX720762 EQT720739:EQT720762 FAP720739:FAP720762 FKL720739:FKL720762 FUH720739:FUH720762 GED720739:GED720762 GNZ720739:GNZ720762 GXV720739:GXV720762 HHR720739:HHR720762 HRN720739:HRN720762 IBJ720739:IBJ720762 ILF720739:ILF720762 IVB720739:IVB720762 JEX720739:JEX720762 JOT720739:JOT720762 JYP720739:JYP720762 KIL720739:KIL720762 KSH720739:KSH720762 LCD720739:LCD720762 LLZ720739:LLZ720762 LVV720739:LVV720762 MFR720739:MFR720762 MPN720739:MPN720762 MZJ720739:MZJ720762 NJF720739:NJF720762 NTB720739:NTB720762 OCX720739:OCX720762 OMT720739:OMT720762 OWP720739:OWP720762 PGL720739:PGL720762 PQH720739:PQH720762 QAD720739:QAD720762 QJZ720739:QJZ720762 QTV720739:QTV720762 RDR720739:RDR720762 RNN720739:RNN720762 RXJ720739:RXJ720762 SHF720739:SHF720762 SRB720739:SRB720762 TAX720739:TAX720762 TKT720739:TKT720762 TUP720739:TUP720762 UEL720739:UEL720762 UOH720739:UOH720762 UYD720739:UYD720762 VHZ720739:VHZ720762 VRV720739:VRV720762 WBR720739:WBR720762 WLN720739:WLN720762 WVJ720739:WVJ720762 IX786275:IX786298 ST786275:ST786298 ACP786275:ACP786298 AML786275:AML786298 AWH786275:AWH786298 BGD786275:BGD786298 BPZ786275:BPZ786298 BZV786275:BZV786298 CJR786275:CJR786298 CTN786275:CTN786298 DDJ786275:DDJ786298 DNF786275:DNF786298 DXB786275:DXB786298 EGX786275:EGX786298 EQT786275:EQT786298 FAP786275:FAP786298 FKL786275:FKL786298 FUH786275:FUH786298 GED786275:GED786298 GNZ786275:GNZ786298 GXV786275:GXV786298 HHR786275:HHR786298 HRN786275:HRN786298 IBJ786275:IBJ786298 ILF786275:ILF786298 IVB786275:IVB786298 JEX786275:JEX786298 JOT786275:JOT786298 JYP786275:JYP786298 KIL786275:KIL786298 KSH786275:KSH786298 LCD786275:LCD786298 LLZ786275:LLZ786298 LVV786275:LVV786298 MFR786275:MFR786298 MPN786275:MPN786298 MZJ786275:MZJ786298 NJF786275:NJF786298 NTB786275:NTB786298 OCX786275:OCX786298 OMT786275:OMT786298 OWP786275:OWP786298 PGL786275:PGL786298 PQH786275:PQH786298 QAD786275:QAD786298 QJZ786275:QJZ786298 QTV786275:QTV786298 RDR786275:RDR786298 RNN786275:RNN786298 RXJ786275:RXJ786298 SHF786275:SHF786298 SRB786275:SRB786298 TAX786275:TAX786298 TKT786275:TKT786298 TUP786275:TUP786298 UEL786275:UEL786298 UOH786275:UOH786298 UYD786275:UYD786298 VHZ786275:VHZ786298 VRV786275:VRV786298 WBR786275:WBR786298 WLN786275:WLN786298 WVJ786275:WVJ786298 IX851811:IX851834 ST851811:ST851834 ACP851811:ACP851834 AML851811:AML851834 AWH851811:AWH851834 BGD851811:BGD851834 BPZ851811:BPZ851834 BZV851811:BZV851834 CJR851811:CJR851834 CTN851811:CTN851834 DDJ851811:DDJ851834 DNF851811:DNF851834 DXB851811:DXB851834 EGX851811:EGX851834 EQT851811:EQT851834 FAP851811:FAP851834 FKL851811:FKL851834 FUH851811:FUH851834 GED851811:GED851834 GNZ851811:GNZ851834 GXV851811:GXV851834 HHR851811:HHR851834 HRN851811:HRN851834 IBJ851811:IBJ851834 ILF851811:ILF851834 IVB851811:IVB851834 JEX851811:JEX851834 JOT851811:JOT851834 JYP851811:JYP851834 KIL851811:KIL851834 KSH851811:KSH851834 LCD851811:LCD851834 LLZ851811:LLZ851834 LVV851811:LVV851834 MFR851811:MFR851834 MPN851811:MPN851834 MZJ851811:MZJ851834 NJF851811:NJF851834 NTB851811:NTB851834 OCX851811:OCX851834 OMT851811:OMT851834 OWP851811:OWP851834 PGL851811:PGL851834 PQH851811:PQH851834 QAD851811:QAD851834 QJZ851811:QJZ851834 QTV851811:QTV851834 RDR851811:RDR851834 RNN851811:RNN851834 RXJ851811:RXJ851834 SHF851811:SHF851834 SRB851811:SRB851834 TAX851811:TAX851834 TKT851811:TKT851834 TUP851811:TUP851834 UEL851811:UEL851834 UOH851811:UOH851834 UYD851811:UYD851834 VHZ851811:VHZ851834 VRV851811:VRV851834 WBR851811:WBR851834 WLN851811:WLN851834 WVJ851811:WVJ851834 IX917347:IX917370 ST917347:ST917370 ACP917347:ACP917370 AML917347:AML917370 AWH917347:AWH917370 BGD917347:BGD917370 BPZ917347:BPZ917370 BZV917347:BZV917370 CJR917347:CJR917370 CTN917347:CTN917370 DDJ917347:DDJ917370 DNF917347:DNF917370 DXB917347:DXB917370 EGX917347:EGX917370 EQT917347:EQT917370 FAP917347:FAP917370 FKL917347:FKL917370 FUH917347:FUH917370 GED917347:GED917370 GNZ917347:GNZ917370 GXV917347:GXV917370 HHR917347:HHR917370 HRN917347:HRN917370 IBJ917347:IBJ917370 ILF917347:ILF917370 IVB917347:IVB917370 JEX917347:JEX917370 JOT917347:JOT917370 JYP917347:JYP917370 KIL917347:KIL917370 KSH917347:KSH917370 LCD917347:LCD917370 LLZ917347:LLZ917370 LVV917347:LVV917370 MFR917347:MFR917370 MPN917347:MPN917370 MZJ917347:MZJ917370 NJF917347:NJF917370 NTB917347:NTB917370 OCX917347:OCX917370 OMT917347:OMT917370 OWP917347:OWP917370 PGL917347:PGL917370 PQH917347:PQH917370 QAD917347:QAD917370 QJZ917347:QJZ917370 QTV917347:QTV917370 RDR917347:RDR917370 RNN917347:RNN917370 RXJ917347:RXJ917370 SHF917347:SHF917370 SRB917347:SRB917370 TAX917347:TAX917370 TKT917347:TKT917370 TUP917347:TUP917370 UEL917347:UEL917370 UOH917347:UOH917370 UYD917347:UYD917370 VHZ917347:VHZ917370 VRV917347:VRV917370 WBR917347:WBR917370 WLN917347:WLN917370 WVJ917347:WVJ917370 IX982883:IX982906 ST982883:ST982906 ACP982883:ACP982906 AML982883:AML982906 AWH982883:AWH982906 BGD982883:BGD982906 BPZ982883:BPZ982906 BZV982883:BZV982906 CJR982883:CJR982906 CTN982883:CTN982906 DDJ982883:DDJ982906 DNF982883:DNF982906 DXB982883:DXB982906 EGX982883:EGX982906 EQT982883:EQT982906 FAP982883:FAP982906 FKL982883:FKL982906 FUH982883:FUH982906 GED982883:GED982906 GNZ982883:GNZ982906 GXV982883:GXV982906 HHR982883:HHR982906 HRN982883:HRN982906 IBJ982883:IBJ982906 ILF982883:ILF982906 IVB982883:IVB982906 JEX982883:JEX982906 JOT982883:JOT982906 JYP982883:JYP982906 KIL982883:KIL982906 KSH982883:KSH982906 LCD982883:LCD982906 LLZ982883:LLZ982906 LVV982883:LVV982906 MFR982883:MFR982906 MPN982883:MPN982906 MZJ982883:MZJ982906 NJF982883:NJF982906 NTB982883:NTB982906 OCX982883:OCX982906 OMT982883:OMT982906 OWP982883:OWP982906 PGL982883:PGL982906 PQH982883:PQH982906 QAD982883:QAD982906 QJZ982883:QJZ982906 QTV982883:QTV982906 RDR982883:RDR982906 RNN982883:RNN982906 RXJ982883:RXJ982906 SHF982883:SHF982906 SRB982883:SRB982906 TAX982883:TAX982906 TKT982883:TKT982906 TUP982883:TUP982906 UEL982883:UEL982906 UOH982883:UOH982906 UYD982883:UYD982906 VHZ982883:VHZ982906 VRV982883:VRV982906 WBR982883:WBR982906 WLN982883:WLN982906 WVJ982883:WVJ982906 IX65431:IX65445 ST65431:ST65445 ACP65431:ACP65445 AML65431:AML65445 AWH65431:AWH65445 BGD65431:BGD65445 BPZ65431:BPZ65445 BZV65431:BZV65445 CJR65431:CJR65445 CTN65431:CTN65445 DDJ65431:DDJ65445 DNF65431:DNF65445 DXB65431:DXB65445 EGX65431:EGX65445 EQT65431:EQT65445 FAP65431:FAP65445 FKL65431:FKL65445 FUH65431:FUH65445 GED65431:GED65445 GNZ65431:GNZ65445 GXV65431:GXV65445 HHR65431:HHR65445 HRN65431:HRN65445 IBJ65431:IBJ65445 ILF65431:ILF65445 IVB65431:IVB65445 JEX65431:JEX65445 JOT65431:JOT65445 JYP65431:JYP65445 KIL65431:KIL65445 KSH65431:KSH65445 LCD65431:LCD65445 LLZ65431:LLZ65445 LVV65431:LVV65445 MFR65431:MFR65445 MPN65431:MPN65445 MZJ65431:MZJ65445 NJF65431:NJF65445 NTB65431:NTB65445 OCX65431:OCX65445 OMT65431:OMT65445 OWP65431:OWP65445 PGL65431:PGL65445 PQH65431:PQH65445 QAD65431:QAD65445 QJZ65431:QJZ65445 QTV65431:QTV65445 RDR65431:RDR65445 RNN65431:RNN65445 RXJ65431:RXJ65445 SHF65431:SHF65445 SRB65431:SRB65445 TAX65431:TAX65445 TKT65431:TKT65445 TUP65431:TUP65445 UEL65431:UEL65445 UOH65431:UOH65445 UYD65431:UYD65445 VHZ65431:VHZ65445 VRV65431:VRV65445 WBR65431:WBR65445 WLN65431:WLN65445 WVJ65431:WVJ65445 IX130967:IX130981 ST130967:ST130981 ACP130967:ACP130981 AML130967:AML130981 AWH130967:AWH130981 BGD130967:BGD130981 BPZ130967:BPZ130981 BZV130967:BZV130981 CJR130967:CJR130981 CTN130967:CTN130981 DDJ130967:DDJ130981 DNF130967:DNF130981 DXB130967:DXB130981 EGX130967:EGX130981 EQT130967:EQT130981 FAP130967:FAP130981 FKL130967:FKL130981 FUH130967:FUH130981 GED130967:GED130981 GNZ130967:GNZ130981 GXV130967:GXV130981 HHR130967:HHR130981 HRN130967:HRN130981 IBJ130967:IBJ130981 ILF130967:ILF130981 IVB130967:IVB130981 JEX130967:JEX130981 JOT130967:JOT130981 JYP130967:JYP130981 KIL130967:KIL130981 KSH130967:KSH130981 LCD130967:LCD130981 LLZ130967:LLZ130981 LVV130967:LVV130981 MFR130967:MFR130981 MPN130967:MPN130981 MZJ130967:MZJ130981 NJF130967:NJF130981 NTB130967:NTB130981 OCX130967:OCX130981 OMT130967:OMT130981 OWP130967:OWP130981 PGL130967:PGL130981 PQH130967:PQH130981 QAD130967:QAD130981 QJZ130967:QJZ130981 QTV130967:QTV130981 RDR130967:RDR130981 RNN130967:RNN130981 RXJ130967:RXJ130981 SHF130967:SHF130981 SRB130967:SRB130981 TAX130967:TAX130981 TKT130967:TKT130981 TUP130967:TUP130981 UEL130967:UEL130981 UOH130967:UOH130981 UYD130967:UYD130981 VHZ130967:VHZ130981 VRV130967:VRV130981 WBR130967:WBR130981 WLN130967:WLN130981 WVJ130967:WVJ130981 IX196503:IX196517 ST196503:ST196517 ACP196503:ACP196517 AML196503:AML196517 AWH196503:AWH196517 BGD196503:BGD196517 BPZ196503:BPZ196517 BZV196503:BZV196517 CJR196503:CJR196517 CTN196503:CTN196517 DDJ196503:DDJ196517 DNF196503:DNF196517 DXB196503:DXB196517 EGX196503:EGX196517 EQT196503:EQT196517 FAP196503:FAP196517 FKL196503:FKL196517 FUH196503:FUH196517 GED196503:GED196517 GNZ196503:GNZ196517 GXV196503:GXV196517 HHR196503:HHR196517 HRN196503:HRN196517 IBJ196503:IBJ196517 ILF196503:ILF196517 IVB196503:IVB196517 JEX196503:JEX196517 JOT196503:JOT196517 JYP196503:JYP196517 KIL196503:KIL196517 KSH196503:KSH196517 LCD196503:LCD196517 LLZ196503:LLZ196517 LVV196503:LVV196517 MFR196503:MFR196517 MPN196503:MPN196517 MZJ196503:MZJ196517 NJF196503:NJF196517 NTB196503:NTB196517 OCX196503:OCX196517 OMT196503:OMT196517 OWP196503:OWP196517 PGL196503:PGL196517 PQH196503:PQH196517 QAD196503:QAD196517 QJZ196503:QJZ196517 QTV196503:QTV196517 RDR196503:RDR196517 RNN196503:RNN196517 RXJ196503:RXJ196517 SHF196503:SHF196517 SRB196503:SRB196517 TAX196503:TAX196517 TKT196503:TKT196517 TUP196503:TUP196517 UEL196503:UEL196517 UOH196503:UOH196517 UYD196503:UYD196517 VHZ196503:VHZ196517 VRV196503:VRV196517 WBR196503:WBR196517 WLN196503:WLN196517 WVJ196503:WVJ196517 IX262039:IX262053 ST262039:ST262053 ACP262039:ACP262053 AML262039:AML262053 AWH262039:AWH262053 BGD262039:BGD262053 BPZ262039:BPZ262053 BZV262039:BZV262053 CJR262039:CJR262053 CTN262039:CTN262053 DDJ262039:DDJ262053 DNF262039:DNF262053 DXB262039:DXB262053 EGX262039:EGX262053 EQT262039:EQT262053 FAP262039:FAP262053 FKL262039:FKL262053 FUH262039:FUH262053 GED262039:GED262053 GNZ262039:GNZ262053 GXV262039:GXV262053 HHR262039:HHR262053 HRN262039:HRN262053 IBJ262039:IBJ262053 ILF262039:ILF262053 IVB262039:IVB262053 JEX262039:JEX262053 JOT262039:JOT262053 JYP262039:JYP262053 KIL262039:KIL262053 KSH262039:KSH262053 LCD262039:LCD262053 LLZ262039:LLZ262053 LVV262039:LVV262053 MFR262039:MFR262053 MPN262039:MPN262053 MZJ262039:MZJ262053 NJF262039:NJF262053 NTB262039:NTB262053 OCX262039:OCX262053 OMT262039:OMT262053 OWP262039:OWP262053 PGL262039:PGL262053 PQH262039:PQH262053 QAD262039:QAD262053 QJZ262039:QJZ262053 QTV262039:QTV262053 RDR262039:RDR262053 RNN262039:RNN262053 RXJ262039:RXJ262053 SHF262039:SHF262053 SRB262039:SRB262053 TAX262039:TAX262053 TKT262039:TKT262053 TUP262039:TUP262053 UEL262039:UEL262053 UOH262039:UOH262053 UYD262039:UYD262053 VHZ262039:VHZ262053 VRV262039:VRV262053 WBR262039:WBR262053 WLN262039:WLN262053 WVJ262039:WVJ262053 IX327575:IX327589 ST327575:ST327589 ACP327575:ACP327589 AML327575:AML327589 AWH327575:AWH327589 BGD327575:BGD327589 BPZ327575:BPZ327589 BZV327575:BZV327589 CJR327575:CJR327589 CTN327575:CTN327589 DDJ327575:DDJ327589 DNF327575:DNF327589 DXB327575:DXB327589 EGX327575:EGX327589 EQT327575:EQT327589 FAP327575:FAP327589 FKL327575:FKL327589 FUH327575:FUH327589 GED327575:GED327589 GNZ327575:GNZ327589 GXV327575:GXV327589 HHR327575:HHR327589 HRN327575:HRN327589 IBJ327575:IBJ327589 ILF327575:ILF327589 IVB327575:IVB327589 JEX327575:JEX327589 JOT327575:JOT327589 JYP327575:JYP327589 KIL327575:KIL327589 KSH327575:KSH327589 LCD327575:LCD327589 LLZ327575:LLZ327589 LVV327575:LVV327589 MFR327575:MFR327589 MPN327575:MPN327589 MZJ327575:MZJ327589 NJF327575:NJF327589 NTB327575:NTB327589 OCX327575:OCX327589 OMT327575:OMT327589 OWP327575:OWP327589 PGL327575:PGL327589 PQH327575:PQH327589 QAD327575:QAD327589 QJZ327575:QJZ327589 QTV327575:QTV327589 RDR327575:RDR327589 RNN327575:RNN327589 RXJ327575:RXJ327589 SHF327575:SHF327589 SRB327575:SRB327589 TAX327575:TAX327589 TKT327575:TKT327589 TUP327575:TUP327589 UEL327575:UEL327589 UOH327575:UOH327589 UYD327575:UYD327589 VHZ327575:VHZ327589 VRV327575:VRV327589 WBR327575:WBR327589 WLN327575:WLN327589 WVJ327575:WVJ327589 IX393111:IX393125 ST393111:ST393125 ACP393111:ACP393125 AML393111:AML393125 AWH393111:AWH393125 BGD393111:BGD393125 BPZ393111:BPZ393125 BZV393111:BZV393125 CJR393111:CJR393125 CTN393111:CTN393125 DDJ393111:DDJ393125 DNF393111:DNF393125 DXB393111:DXB393125 EGX393111:EGX393125 EQT393111:EQT393125 FAP393111:FAP393125 FKL393111:FKL393125 FUH393111:FUH393125 GED393111:GED393125 GNZ393111:GNZ393125 GXV393111:GXV393125 HHR393111:HHR393125 HRN393111:HRN393125 IBJ393111:IBJ393125 ILF393111:ILF393125 IVB393111:IVB393125 JEX393111:JEX393125 JOT393111:JOT393125 JYP393111:JYP393125 KIL393111:KIL393125 KSH393111:KSH393125 LCD393111:LCD393125 LLZ393111:LLZ393125 LVV393111:LVV393125 MFR393111:MFR393125 MPN393111:MPN393125 MZJ393111:MZJ393125 NJF393111:NJF393125 NTB393111:NTB393125 OCX393111:OCX393125 OMT393111:OMT393125 OWP393111:OWP393125 PGL393111:PGL393125 PQH393111:PQH393125 QAD393111:QAD393125 QJZ393111:QJZ393125 QTV393111:QTV393125 RDR393111:RDR393125 RNN393111:RNN393125 RXJ393111:RXJ393125 SHF393111:SHF393125 SRB393111:SRB393125 TAX393111:TAX393125 TKT393111:TKT393125 TUP393111:TUP393125 UEL393111:UEL393125 UOH393111:UOH393125 UYD393111:UYD393125 VHZ393111:VHZ393125 VRV393111:VRV393125 WBR393111:WBR393125 WLN393111:WLN393125 WVJ393111:WVJ393125 IX458647:IX458661 ST458647:ST458661 ACP458647:ACP458661 AML458647:AML458661 AWH458647:AWH458661 BGD458647:BGD458661 BPZ458647:BPZ458661 BZV458647:BZV458661 CJR458647:CJR458661 CTN458647:CTN458661 DDJ458647:DDJ458661 DNF458647:DNF458661 DXB458647:DXB458661 EGX458647:EGX458661 EQT458647:EQT458661 FAP458647:FAP458661 FKL458647:FKL458661 FUH458647:FUH458661 GED458647:GED458661 GNZ458647:GNZ458661 GXV458647:GXV458661 HHR458647:HHR458661 HRN458647:HRN458661 IBJ458647:IBJ458661 ILF458647:ILF458661 IVB458647:IVB458661 JEX458647:JEX458661 JOT458647:JOT458661 JYP458647:JYP458661 KIL458647:KIL458661 KSH458647:KSH458661 LCD458647:LCD458661 LLZ458647:LLZ458661 LVV458647:LVV458661 MFR458647:MFR458661 MPN458647:MPN458661 MZJ458647:MZJ458661 NJF458647:NJF458661 NTB458647:NTB458661 OCX458647:OCX458661 OMT458647:OMT458661 OWP458647:OWP458661 PGL458647:PGL458661 PQH458647:PQH458661 QAD458647:QAD458661 QJZ458647:QJZ458661 QTV458647:QTV458661 RDR458647:RDR458661 RNN458647:RNN458661 RXJ458647:RXJ458661 SHF458647:SHF458661 SRB458647:SRB458661 TAX458647:TAX458661 TKT458647:TKT458661 TUP458647:TUP458661 UEL458647:UEL458661 UOH458647:UOH458661 UYD458647:UYD458661 VHZ458647:VHZ458661 VRV458647:VRV458661 WBR458647:WBR458661 WLN458647:WLN458661 WVJ458647:WVJ458661 IX524183:IX524197 ST524183:ST524197 ACP524183:ACP524197 AML524183:AML524197 AWH524183:AWH524197 BGD524183:BGD524197 BPZ524183:BPZ524197 BZV524183:BZV524197 CJR524183:CJR524197 CTN524183:CTN524197 DDJ524183:DDJ524197 DNF524183:DNF524197 DXB524183:DXB524197 EGX524183:EGX524197 EQT524183:EQT524197 FAP524183:FAP524197 FKL524183:FKL524197 FUH524183:FUH524197 GED524183:GED524197 GNZ524183:GNZ524197 GXV524183:GXV524197 HHR524183:HHR524197 HRN524183:HRN524197 IBJ524183:IBJ524197 ILF524183:ILF524197 IVB524183:IVB524197 JEX524183:JEX524197 JOT524183:JOT524197 JYP524183:JYP524197 KIL524183:KIL524197 KSH524183:KSH524197 LCD524183:LCD524197 LLZ524183:LLZ524197 LVV524183:LVV524197 MFR524183:MFR524197 MPN524183:MPN524197 MZJ524183:MZJ524197 NJF524183:NJF524197 NTB524183:NTB524197 OCX524183:OCX524197 OMT524183:OMT524197 OWP524183:OWP524197 PGL524183:PGL524197 PQH524183:PQH524197 QAD524183:QAD524197 QJZ524183:QJZ524197 QTV524183:QTV524197 RDR524183:RDR524197 RNN524183:RNN524197 RXJ524183:RXJ524197 SHF524183:SHF524197 SRB524183:SRB524197 TAX524183:TAX524197 TKT524183:TKT524197 TUP524183:TUP524197 UEL524183:UEL524197 UOH524183:UOH524197 UYD524183:UYD524197 VHZ524183:VHZ524197 VRV524183:VRV524197 WBR524183:WBR524197 WLN524183:WLN524197 WVJ524183:WVJ524197 IX589719:IX589733 ST589719:ST589733 ACP589719:ACP589733 AML589719:AML589733 AWH589719:AWH589733 BGD589719:BGD589733 BPZ589719:BPZ589733 BZV589719:BZV589733 CJR589719:CJR589733 CTN589719:CTN589733 DDJ589719:DDJ589733 DNF589719:DNF589733 DXB589719:DXB589733 EGX589719:EGX589733 EQT589719:EQT589733 FAP589719:FAP589733 FKL589719:FKL589733 FUH589719:FUH589733 GED589719:GED589733 GNZ589719:GNZ589733 GXV589719:GXV589733 HHR589719:HHR589733 HRN589719:HRN589733 IBJ589719:IBJ589733 ILF589719:ILF589733 IVB589719:IVB589733 JEX589719:JEX589733 JOT589719:JOT589733 JYP589719:JYP589733 KIL589719:KIL589733 KSH589719:KSH589733 LCD589719:LCD589733 LLZ589719:LLZ589733 LVV589719:LVV589733 MFR589719:MFR589733 MPN589719:MPN589733 MZJ589719:MZJ589733 NJF589719:NJF589733 NTB589719:NTB589733 OCX589719:OCX589733 OMT589719:OMT589733 OWP589719:OWP589733 PGL589719:PGL589733 PQH589719:PQH589733 QAD589719:QAD589733 QJZ589719:QJZ589733 QTV589719:QTV589733 RDR589719:RDR589733 RNN589719:RNN589733 RXJ589719:RXJ589733 SHF589719:SHF589733 SRB589719:SRB589733 TAX589719:TAX589733 TKT589719:TKT589733 TUP589719:TUP589733 UEL589719:UEL589733 UOH589719:UOH589733 UYD589719:UYD589733 VHZ589719:VHZ589733 VRV589719:VRV589733 WBR589719:WBR589733 WLN589719:WLN589733 WVJ589719:WVJ589733 IX655255:IX655269 ST655255:ST655269 ACP655255:ACP655269 AML655255:AML655269 AWH655255:AWH655269 BGD655255:BGD655269 BPZ655255:BPZ655269 BZV655255:BZV655269 CJR655255:CJR655269 CTN655255:CTN655269 DDJ655255:DDJ655269 DNF655255:DNF655269 DXB655255:DXB655269 EGX655255:EGX655269 EQT655255:EQT655269 FAP655255:FAP655269 FKL655255:FKL655269 FUH655255:FUH655269 GED655255:GED655269 GNZ655255:GNZ655269 GXV655255:GXV655269 HHR655255:HHR655269 HRN655255:HRN655269 IBJ655255:IBJ655269 ILF655255:ILF655269 IVB655255:IVB655269 JEX655255:JEX655269 JOT655255:JOT655269 JYP655255:JYP655269 KIL655255:KIL655269 KSH655255:KSH655269 LCD655255:LCD655269 LLZ655255:LLZ655269 LVV655255:LVV655269 MFR655255:MFR655269 MPN655255:MPN655269 MZJ655255:MZJ655269 NJF655255:NJF655269 NTB655255:NTB655269 OCX655255:OCX655269 OMT655255:OMT655269 OWP655255:OWP655269 PGL655255:PGL655269 PQH655255:PQH655269 QAD655255:QAD655269 QJZ655255:QJZ655269 QTV655255:QTV655269 RDR655255:RDR655269 RNN655255:RNN655269 RXJ655255:RXJ655269 SHF655255:SHF655269 SRB655255:SRB655269 TAX655255:TAX655269 TKT655255:TKT655269 TUP655255:TUP655269 UEL655255:UEL655269 UOH655255:UOH655269 UYD655255:UYD655269 VHZ655255:VHZ655269 VRV655255:VRV655269 WBR655255:WBR655269 WLN655255:WLN655269 WVJ655255:WVJ655269 IX720791:IX720805 ST720791:ST720805 ACP720791:ACP720805 AML720791:AML720805 AWH720791:AWH720805 BGD720791:BGD720805 BPZ720791:BPZ720805 BZV720791:BZV720805 CJR720791:CJR720805 CTN720791:CTN720805 DDJ720791:DDJ720805 DNF720791:DNF720805 DXB720791:DXB720805 EGX720791:EGX720805 EQT720791:EQT720805 FAP720791:FAP720805 FKL720791:FKL720805 FUH720791:FUH720805 GED720791:GED720805 GNZ720791:GNZ720805 GXV720791:GXV720805 HHR720791:HHR720805 HRN720791:HRN720805 IBJ720791:IBJ720805 ILF720791:ILF720805 IVB720791:IVB720805 JEX720791:JEX720805 JOT720791:JOT720805 JYP720791:JYP720805 KIL720791:KIL720805 KSH720791:KSH720805 LCD720791:LCD720805 LLZ720791:LLZ720805 LVV720791:LVV720805 MFR720791:MFR720805 MPN720791:MPN720805 MZJ720791:MZJ720805 NJF720791:NJF720805 NTB720791:NTB720805 OCX720791:OCX720805 OMT720791:OMT720805 OWP720791:OWP720805 PGL720791:PGL720805 PQH720791:PQH720805 QAD720791:QAD720805 QJZ720791:QJZ720805 QTV720791:QTV720805 RDR720791:RDR720805 RNN720791:RNN720805 RXJ720791:RXJ720805 SHF720791:SHF720805 SRB720791:SRB720805 TAX720791:TAX720805 TKT720791:TKT720805 TUP720791:TUP720805 UEL720791:UEL720805 UOH720791:UOH720805 UYD720791:UYD720805 VHZ720791:VHZ720805 VRV720791:VRV720805 WBR720791:WBR720805 WLN720791:WLN720805 WVJ720791:WVJ720805 IX786327:IX786341 ST786327:ST786341 ACP786327:ACP786341 AML786327:AML786341 AWH786327:AWH786341 BGD786327:BGD786341 BPZ786327:BPZ786341 BZV786327:BZV786341 CJR786327:CJR786341 CTN786327:CTN786341 DDJ786327:DDJ786341 DNF786327:DNF786341 DXB786327:DXB786341 EGX786327:EGX786341 EQT786327:EQT786341 FAP786327:FAP786341 FKL786327:FKL786341 FUH786327:FUH786341 GED786327:GED786341 GNZ786327:GNZ786341 GXV786327:GXV786341 HHR786327:HHR786341 HRN786327:HRN786341 IBJ786327:IBJ786341 ILF786327:ILF786341 IVB786327:IVB786341 JEX786327:JEX786341 JOT786327:JOT786341 JYP786327:JYP786341 KIL786327:KIL786341 KSH786327:KSH786341 LCD786327:LCD786341 LLZ786327:LLZ786341 LVV786327:LVV786341 MFR786327:MFR786341 MPN786327:MPN786341 MZJ786327:MZJ786341 NJF786327:NJF786341 NTB786327:NTB786341 OCX786327:OCX786341 OMT786327:OMT786341 OWP786327:OWP786341 PGL786327:PGL786341 PQH786327:PQH786341 QAD786327:QAD786341 QJZ786327:QJZ786341 QTV786327:QTV786341 RDR786327:RDR786341 RNN786327:RNN786341 RXJ786327:RXJ786341 SHF786327:SHF786341 SRB786327:SRB786341 TAX786327:TAX786341 TKT786327:TKT786341 TUP786327:TUP786341 UEL786327:UEL786341 UOH786327:UOH786341 UYD786327:UYD786341 VHZ786327:VHZ786341 VRV786327:VRV786341 WBR786327:WBR786341 WLN786327:WLN786341 WVJ786327:WVJ786341 IX851863:IX851877 ST851863:ST851877 ACP851863:ACP851877 AML851863:AML851877 AWH851863:AWH851877 BGD851863:BGD851877 BPZ851863:BPZ851877 BZV851863:BZV851877 CJR851863:CJR851877 CTN851863:CTN851877 DDJ851863:DDJ851877 DNF851863:DNF851877 DXB851863:DXB851877 EGX851863:EGX851877 EQT851863:EQT851877 FAP851863:FAP851877 FKL851863:FKL851877 FUH851863:FUH851877 GED851863:GED851877 GNZ851863:GNZ851877 GXV851863:GXV851877 HHR851863:HHR851877 HRN851863:HRN851877 IBJ851863:IBJ851877 ILF851863:ILF851877 IVB851863:IVB851877 JEX851863:JEX851877 JOT851863:JOT851877 JYP851863:JYP851877 KIL851863:KIL851877 KSH851863:KSH851877 LCD851863:LCD851877 LLZ851863:LLZ851877 LVV851863:LVV851877 MFR851863:MFR851877 MPN851863:MPN851877 MZJ851863:MZJ851877 NJF851863:NJF851877 NTB851863:NTB851877 OCX851863:OCX851877 OMT851863:OMT851877 OWP851863:OWP851877 PGL851863:PGL851877 PQH851863:PQH851877 QAD851863:QAD851877 QJZ851863:QJZ851877 QTV851863:QTV851877 RDR851863:RDR851877 RNN851863:RNN851877 RXJ851863:RXJ851877 SHF851863:SHF851877 SRB851863:SRB851877 TAX851863:TAX851877 TKT851863:TKT851877 TUP851863:TUP851877 UEL851863:UEL851877 UOH851863:UOH851877 UYD851863:UYD851877 VHZ851863:VHZ851877 VRV851863:VRV851877 WBR851863:WBR851877 WLN851863:WLN851877 WVJ851863:WVJ851877 IX917399:IX917413 ST917399:ST917413 ACP917399:ACP917413 AML917399:AML917413 AWH917399:AWH917413 BGD917399:BGD917413 BPZ917399:BPZ917413 BZV917399:BZV917413 CJR917399:CJR917413 CTN917399:CTN917413 DDJ917399:DDJ917413 DNF917399:DNF917413 DXB917399:DXB917413 EGX917399:EGX917413 EQT917399:EQT917413 FAP917399:FAP917413 FKL917399:FKL917413 FUH917399:FUH917413 GED917399:GED917413 GNZ917399:GNZ917413 GXV917399:GXV917413 HHR917399:HHR917413 HRN917399:HRN917413 IBJ917399:IBJ917413 ILF917399:ILF917413 IVB917399:IVB917413 JEX917399:JEX917413 JOT917399:JOT917413 JYP917399:JYP917413 KIL917399:KIL917413 KSH917399:KSH917413 LCD917399:LCD917413 LLZ917399:LLZ917413 LVV917399:LVV917413 MFR917399:MFR917413 MPN917399:MPN917413 MZJ917399:MZJ917413 NJF917399:NJF917413 NTB917399:NTB917413 OCX917399:OCX917413 OMT917399:OMT917413 OWP917399:OWP917413 PGL917399:PGL917413 PQH917399:PQH917413 QAD917399:QAD917413 QJZ917399:QJZ917413 QTV917399:QTV917413 RDR917399:RDR917413 RNN917399:RNN917413 RXJ917399:RXJ917413 SHF917399:SHF917413 SRB917399:SRB917413 TAX917399:TAX917413 TKT917399:TKT917413 TUP917399:TUP917413 UEL917399:UEL917413 UOH917399:UOH917413 UYD917399:UYD917413 VHZ917399:VHZ917413 VRV917399:VRV917413 WBR917399:WBR917413 WLN917399:WLN917413 WVJ917399:WVJ917413 IX982935:IX982949 ST982935:ST982949 ACP982935:ACP982949 AML982935:AML982949 AWH982935:AWH982949 BGD982935:BGD982949 BPZ982935:BPZ982949 BZV982935:BZV982949 CJR982935:CJR982949 CTN982935:CTN982949 DDJ982935:DDJ982949 DNF982935:DNF982949 DXB982935:DXB982949 EGX982935:EGX982949 EQT982935:EQT982949 FAP982935:FAP982949 FKL982935:FKL982949 FUH982935:FUH982949 GED982935:GED982949 GNZ982935:GNZ982949 GXV982935:GXV982949 HHR982935:HHR982949 HRN982935:HRN982949 IBJ982935:IBJ982949 ILF982935:ILF982949 IVB982935:IVB982949 JEX982935:JEX982949 JOT982935:JOT982949 JYP982935:JYP982949 KIL982935:KIL982949 KSH982935:KSH982949 LCD982935:LCD982949 LLZ982935:LLZ982949 LVV982935:LVV982949 MFR982935:MFR982949 MPN982935:MPN982949 MZJ982935:MZJ982949 NJF982935:NJF982949 NTB982935:NTB982949 OCX982935:OCX982949 OMT982935:OMT982949 OWP982935:OWP982949 PGL982935:PGL982949 PQH982935:PQH982949 QAD982935:QAD982949 QJZ982935:QJZ982949 QTV982935:QTV982949 RDR982935:RDR982949 RNN982935:RNN982949 RXJ982935:RXJ982949 SHF982935:SHF982949 SRB982935:SRB982949 TAX982935:TAX982949 TKT982935:TKT982949 TUP982935:TUP982949 UEL982935:UEL982949 UOH982935:UOH982949 UYD982935:UYD982949 VHZ982935:VHZ982949 VRV982935:VRV982949 WBR982935:WBR982949 WLN982935:WLN982949 WVJ982935:WVJ982949 E65425:E65429 E130961:E130965 E196497:E196501 E262033:E262037 E327569:E327573 E393105:E393109 E458641:E458645 E524177:E524181 E589713:E589717 E655249:E655253 E720785:E720789 E786321:E786325 E851857:E851861 E917393:E917397 E982929:E982933 E65452:E65466 E130988:E131002 E196524:E196538 E262060:E262074 E327596:E327610 E393132:E393146 E458668:E458682 E524204:E524218 E589740:E589754 E655276:E655290 E720812:E720826 E786348:E786362 E851884:E851898 E917420:E917434 E982956:E982970 E65473:E65481 E131009:E131017 E196545:E196553 E262081:E262089 E327617:E327625 E393153:E393161 E458689:E458697 E524225:E524233 E589761:E589769 E655297:E655305 E720833:E720841 E786369:E786377 E851905:E851913 E917441:E917449 E982977:E982985 E65468:E65471 E131004:E131007 E196540:E196543 E262076:E262079 E327612:E327615 E393148:E393151 E458684:E458687 E524220:E524223 E589756:E589759 E655292:E655295 E720828:E720831 E786364:E786367 E851900:E851903 E917436:E917439 E982972:E982975 E65404:E65421 E130940:E130957 E196476:E196493 E262012:E262029 E327548:E327565 E393084:E393101 E458620:E458637 E524156:E524173 E589692:E589709 E655228:E655245 E720764:E720781 E786300:E786317 E851836:E851853 E917372:E917389 E982908:E982925 E65447:E65449 E130983:E130985 E196519:E196521 E262055:E262057 E327591:E327593 E393127:E393129 E458663:E458665 E524199:E524201 E589735:E589737 E655271:E655273 E720807:E720809 E786343:E786345 E851879:E851881 E917415:E917417 E982951:E982953 E65379:E65402 E130915:E130938 E196451:E196474 E261987:E262010 E327523:E327546 E393059:E393082 E458595:E458618 E524131:E524154 E589667:E589690 E655203:E655226 E720739:E720762 E786275:E786298 E851811:E851834 E917347:E917370 E982883:E982906 E65431:E65445 E130967:E130981 E196503:E196517 E262039:E262053 E327575:E327589 E393111:E393125 E458647:E458661 E524183:E524197 E589719:E589733 E655255:E655269 E720791:E720805 E786327:E786341 E851863:E851877 E917399:E917413 E982935:E982949">
      <formula1>"建档立卡贫困家庭学生,低保家庭学生,特困供养学生,烈士子女,孤儿,残疾学生,低收入困难家庭学生"</formula1>
    </dataValidation>
    <dataValidation type="list" allowBlank="1" showInputMessage="1" showErrorMessage="1" sqref="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IX65472 ST65472 ACP65472 AML65472 AWH65472 BGD65472 BPZ65472 BZV65472 CJR65472 CTN65472 DDJ65472 DNF65472 DXB65472 EGX65472 EQT65472 FAP65472 FKL65472 FUH65472 GED65472 GNZ65472 GXV65472 HHR65472 HRN65472 IBJ65472 ILF65472 IVB65472 JEX65472 JOT65472 JYP65472 KIL65472 KSH65472 LCD65472 LLZ65472 LVV65472 MFR65472 MPN65472 MZJ65472 NJF65472 NTB65472 OCX65472 OMT65472 OWP65472 PGL65472 PQH65472 QAD65472 QJZ65472 QTV65472 RDR65472 RNN65472 RXJ65472 SHF65472 SRB65472 TAX65472 TKT65472 TUP65472 UEL65472 UOH65472 UYD65472 VHZ65472 VRV65472 WBR65472 WLN65472 WVJ65472 IX131008 ST131008 ACP131008 AML131008 AWH131008 BGD131008 BPZ131008 BZV131008 CJR131008 CTN131008 DDJ131008 DNF131008 DXB131008 EGX131008 EQT131008 FAP131008 FKL131008 FUH131008 GED131008 GNZ131008 GXV131008 HHR131008 HRN131008 IBJ131008 ILF131008 IVB131008 JEX131008 JOT131008 JYP131008 KIL131008 KSH131008 LCD131008 LLZ131008 LVV131008 MFR131008 MPN131008 MZJ131008 NJF131008 NTB131008 OCX131008 OMT131008 OWP131008 PGL131008 PQH131008 QAD131008 QJZ131008 QTV131008 RDR131008 RNN131008 RXJ131008 SHF131008 SRB131008 TAX131008 TKT131008 TUP131008 UEL131008 UOH131008 UYD131008 VHZ131008 VRV131008 WBR131008 WLN131008 WVJ131008 IX196544 ST196544 ACP196544 AML196544 AWH196544 BGD196544 BPZ196544 BZV196544 CJR196544 CTN196544 DDJ196544 DNF196544 DXB196544 EGX196544 EQT196544 FAP196544 FKL196544 FUH196544 GED196544 GNZ196544 GXV196544 HHR196544 HRN196544 IBJ196544 ILF196544 IVB196544 JEX196544 JOT196544 JYP196544 KIL196544 KSH196544 LCD196544 LLZ196544 LVV196544 MFR196544 MPN196544 MZJ196544 NJF196544 NTB196544 OCX196544 OMT196544 OWP196544 PGL196544 PQH196544 QAD196544 QJZ196544 QTV196544 RDR196544 RNN196544 RXJ196544 SHF196544 SRB196544 TAX196544 TKT196544 TUP196544 UEL196544 UOH196544 UYD196544 VHZ196544 VRV196544 WBR196544 WLN196544 WVJ196544 IX262080 ST262080 ACP262080 AML262080 AWH262080 BGD262080 BPZ262080 BZV262080 CJR262080 CTN262080 DDJ262080 DNF262080 DXB262080 EGX262080 EQT262080 FAP262080 FKL262080 FUH262080 GED262080 GNZ262080 GXV262080 HHR262080 HRN262080 IBJ262080 ILF262080 IVB262080 JEX262080 JOT262080 JYP262080 KIL262080 KSH262080 LCD262080 LLZ262080 LVV262080 MFR262080 MPN262080 MZJ262080 NJF262080 NTB262080 OCX262080 OMT262080 OWP262080 PGL262080 PQH262080 QAD262080 QJZ262080 QTV262080 RDR262080 RNN262080 RXJ262080 SHF262080 SRB262080 TAX262080 TKT262080 TUP262080 UEL262080 UOH262080 UYD262080 VHZ262080 VRV262080 WBR262080 WLN262080 WVJ262080 IX327616 ST327616 ACP327616 AML327616 AWH327616 BGD327616 BPZ327616 BZV327616 CJR327616 CTN327616 DDJ327616 DNF327616 DXB327616 EGX327616 EQT327616 FAP327616 FKL327616 FUH327616 GED327616 GNZ327616 GXV327616 HHR327616 HRN327616 IBJ327616 ILF327616 IVB327616 JEX327616 JOT327616 JYP327616 KIL327616 KSH327616 LCD327616 LLZ327616 LVV327616 MFR327616 MPN327616 MZJ327616 NJF327616 NTB327616 OCX327616 OMT327616 OWP327616 PGL327616 PQH327616 QAD327616 QJZ327616 QTV327616 RDR327616 RNN327616 RXJ327616 SHF327616 SRB327616 TAX327616 TKT327616 TUP327616 UEL327616 UOH327616 UYD327616 VHZ327616 VRV327616 WBR327616 WLN327616 WVJ327616 IX393152 ST393152 ACP393152 AML393152 AWH393152 BGD393152 BPZ393152 BZV393152 CJR393152 CTN393152 DDJ393152 DNF393152 DXB393152 EGX393152 EQT393152 FAP393152 FKL393152 FUH393152 GED393152 GNZ393152 GXV393152 HHR393152 HRN393152 IBJ393152 ILF393152 IVB393152 JEX393152 JOT393152 JYP393152 KIL393152 KSH393152 LCD393152 LLZ393152 LVV393152 MFR393152 MPN393152 MZJ393152 NJF393152 NTB393152 OCX393152 OMT393152 OWP393152 PGL393152 PQH393152 QAD393152 QJZ393152 QTV393152 RDR393152 RNN393152 RXJ393152 SHF393152 SRB393152 TAX393152 TKT393152 TUP393152 UEL393152 UOH393152 UYD393152 VHZ393152 VRV393152 WBR393152 WLN393152 WVJ393152 IX458688 ST458688 ACP458688 AML458688 AWH458688 BGD458688 BPZ458688 BZV458688 CJR458688 CTN458688 DDJ458688 DNF458688 DXB458688 EGX458688 EQT458688 FAP458688 FKL458688 FUH458688 GED458688 GNZ458688 GXV458688 HHR458688 HRN458688 IBJ458688 ILF458688 IVB458688 JEX458688 JOT458688 JYP458688 KIL458688 KSH458688 LCD458688 LLZ458688 LVV458688 MFR458688 MPN458688 MZJ458688 NJF458688 NTB458688 OCX458688 OMT458688 OWP458688 PGL458688 PQH458688 QAD458688 QJZ458688 QTV458688 RDR458688 RNN458688 RXJ458688 SHF458688 SRB458688 TAX458688 TKT458688 TUP458688 UEL458688 UOH458688 UYD458688 VHZ458688 VRV458688 WBR458688 WLN458688 WVJ458688 IX524224 ST524224 ACP524224 AML524224 AWH524224 BGD524224 BPZ524224 BZV524224 CJR524224 CTN524224 DDJ524224 DNF524224 DXB524224 EGX524224 EQT524224 FAP524224 FKL524224 FUH524224 GED524224 GNZ524224 GXV524224 HHR524224 HRN524224 IBJ524224 ILF524224 IVB524224 JEX524224 JOT524224 JYP524224 KIL524224 KSH524224 LCD524224 LLZ524224 LVV524224 MFR524224 MPN524224 MZJ524224 NJF524224 NTB524224 OCX524224 OMT524224 OWP524224 PGL524224 PQH524224 QAD524224 QJZ524224 QTV524224 RDR524224 RNN524224 RXJ524224 SHF524224 SRB524224 TAX524224 TKT524224 TUP524224 UEL524224 UOH524224 UYD524224 VHZ524224 VRV524224 WBR524224 WLN524224 WVJ524224 IX589760 ST589760 ACP589760 AML589760 AWH589760 BGD589760 BPZ589760 BZV589760 CJR589760 CTN589760 DDJ589760 DNF589760 DXB589760 EGX589760 EQT589760 FAP589760 FKL589760 FUH589760 GED589760 GNZ589760 GXV589760 HHR589760 HRN589760 IBJ589760 ILF589760 IVB589760 JEX589760 JOT589760 JYP589760 KIL589760 KSH589760 LCD589760 LLZ589760 LVV589760 MFR589760 MPN589760 MZJ589760 NJF589760 NTB589760 OCX589760 OMT589760 OWP589760 PGL589760 PQH589760 QAD589760 QJZ589760 QTV589760 RDR589760 RNN589760 RXJ589760 SHF589760 SRB589760 TAX589760 TKT589760 TUP589760 UEL589760 UOH589760 UYD589760 VHZ589760 VRV589760 WBR589760 WLN589760 WVJ589760 IX655296 ST655296 ACP655296 AML655296 AWH655296 BGD655296 BPZ655296 BZV655296 CJR655296 CTN655296 DDJ655296 DNF655296 DXB655296 EGX655296 EQT655296 FAP655296 FKL655296 FUH655296 GED655296 GNZ655296 GXV655296 HHR655296 HRN655296 IBJ655296 ILF655296 IVB655296 JEX655296 JOT655296 JYP655296 KIL655296 KSH655296 LCD655296 LLZ655296 LVV655296 MFR655296 MPN655296 MZJ655296 NJF655296 NTB655296 OCX655296 OMT655296 OWP655296 PGL655296 PQH655296 QAD655296 QJZ655296 QTV655296 RDR655296 RNN655296 RXJ655296 SHF655296 SRB655296 TAX655296 TKT655296 TUP655296 UEL655296 UOH655296 UYD655296 VHZ655296 VRV655296 WBR655296 WLN655296 WVJ655296 IX720832 ST720832 ACP720832 AML720832 AWH720832 BGD720832 BPZ720832 BZV720832 CJR720832 CTN720832 DDJ720832 DNF720832 DXB720832 EGX720832 EQT720832 FAP720832 FKL720832 FUH720832 GED720832 GNZ720832 GXV720832 HHR720832 HRN720832 IBJ720832 ILF720832 IVB720832 JEX720832 JOT720832 JYP720832 KIL720832 KSH720832 LCD720832 LLZ720832 LVV720832 MFR720832 MPN720832 MZJ720832 NJF720832 NTB720832 OCX720832 OMT720832 OWP720832 PGL720832 PQH720832 QAD720832 QJZ720832 QTV720832 RDR720832 RNN720832 RXJ720832 SHF720832 SRB720832 TAX720832 TKT720832 TUP720832 UEL720832 UOH720832 UYD720832 VHZ720832 VRV720832 WBR720832 WLN720832 WVJ720832 IX786368 ST786368 ACP786368 AML786368 AWH786368 BGD786368 BPZ786368 BZV786368 CJR786368 CTN786368 DDJ786368 DNF786368 DXB786368 EGX786368 EQT786368 FAP786368 FKL786368 FUH786368 GED786368 GNZ786368 GXV786368 HHR786368 HRN786368 IBJ786368 ILF786368 IVB786368 JEX786368 JOT786368 JYP786368 KIL786368 KSH786368 LCD786368 LLZ786368 LVV786368 MFR786368 MPN786368 MZJ786368 NJF786368 NTB786368 OCX786368 OMT786368 OWP786368 PGL786368 PQH786368 QAD786368 QJZ786368 QTV786368 RDR786368 RNN786368 RXJ786368 SHF786368 SRB786368 TAX786368 TKT786368 TUP786368 UEL786368 UOH786368 UYD786368 VHZ786368 VRV786368 WBR786368 WLN786368 WVJ786368 IX851904 ST851904 ACP851904 AML851904 AWH851904 BGD851904 BPZ851904 BZV851904 CJR851904 CTN851904 DDJ851904 DNF851904 DXB851904 EGX851904 EQT851904 FAP851904 FKL851904 FUH851904 GED851904 GNZ851904 GXV851904 HHR851904 HRN851904 IBJ851904 ILF851904 IVB851904 JEX851904 JOT851904 JYP851904 KIL851904 KSH851904 LCD851904 LLZ851904 LVV851904 MFR851904 MPN851904 MZJ851904 NJF851904 NTB851904 OCX851904 OMT851904 OWP851904 PGL851904 PQH851904 QAD851904 QJZ851904 QTV851904 RDR851904 RNN851904 RXJ851904 SHF851904 SRB851904 TAX851904 TKT851904 TUP851904 UEL851904 UOH851904 UYD851904 VHZ851904 VRV851904 WBR851904 WLN851904 WVJ851904 IX917440 ST917440 ACP917440 AML917440 AWH917440 BGD917440 BPZ917440 BZV917440 CJR917440 CTN917440 DDJ917440 DNF917440 DXB917440 EGX917440 EQT917440 FAP917440 FKL917440 FUH917440 GED917440 GNZ917440 GXV917440 HHR917440 HRN917440 IBJ917440 ILF917440 IVB917440 JEX917440 JOT917440 JYP917440 KIL917440 KSH917440 LCD917440 LLZ917440 LVV917440 MFR917440 MPN917440 MZJ917440 NJF917440 NTB917440 OCX917440 OMT917440 OWP917440 PGL917440 PQH917440 QAD917440 QJZ917440 QTV917440 RDR917440 RNN917440 RXJ917440 SHF917440 SRB917440 TAX917440 TKT917440 TUP917440 UEL917440 UOH917440 UYD917440 VHZ917440 VRV917440 WBR917440 WLN917440 WVJ917440 IX982976 ST982976 ACP982976 AML982976 AWH982976 BGD982976 BPZ982976 BZV982976 CJR982976 CTN982976 DDJ982976 DNF982976 DXB982976 EGX982976 EQT982976 FAP982976 FKL982976 FUH982976 GED982976 GNZ982976 GXV982976 HHR982976 HRN982976 IBJ982976 ILF982976 IVB982976 JEX982976 JOT982976 JYP982976 KIL982976 KSH982976 LCD982976 LLZ982976 LVV982976 MFR982976 MPN982976 MZJ982976 NJF982976 NTB982976 OCX982976 OMT982976 OWP982976 PGL982976 PQH982976 QAD982976 QJZ982976 QTV982976 RDR982976 RNN982976 RXJ982976 SHF982976 SRB982976 TAX982976 TKT982976 TUP982976 UEL982976 UOH982976 UYD982976 VHZ982976 VRV982976 WBR982976 WLN982976 WVJ982976 IX65446 ST65446 ACP65446 AML65446 AWH65446 BGD65446 BPZ65446 BZV65446 CJR65446 CTN65446 DDJ65446 DNF65446 DXB65446 EGX65446 EQT65446 FAP65446 FKL65446 FUH65446 GED65446 GNZ65446 GXV65446 HHR65446 HRN65446 IBJ65446 ILF65446 IVB65446 JEX65446 JOT65446 JYP65446 KIL65446 KSH65446 LCD65446 LLZ65446 LVV65446 MFR65446 MPN65446 MZJ65446 NJF65446 NTB65446 OCX65446 OMT65446 OWP65446 PGL65446 PQH65446 QAD65446 QJZ65446 QTV65446 RDR65446 RNN65446 RXJ65446 SHF65446 SRB65446 TAX65446 TKT65446 TUP65446 UEL65446 UOH65446 UYD65446 VHZ65446 VRV65446 WBR65446 WLN65446 WVJ65446 IX130982 ST130982 ACP130982 AML130982 AWH130982 BGD130982 BPZ130982 BZV130982 CJR130982 CTN130982 DDJ130982 DNF130982 DXB130982 EGX130982 EQT130982 FAP130982 FKL130982 FUH130982 GED130982 GNZ130982 GXV130982 HHR130982 HRN130982 IBJ130982 ILF130982 IVB130982 JEX130982 JOT130982 JYP130982 KIL130982 KSH130982 LCD130982 LLZ130982 LVV130982 MFR130982 MPN130982 MZJ130982 NJF130982 NTB130982 OCX130982 OMT130982 OWP130982 PGL130982 PQH130982 QAD130982 QJZ130982 QTV130982 RDR130982 RNN130982 RXJ130982 SHF130982 SRB130982 TAX130982 TKT130982 TUP130982 UEL130982 UOH130982 UYD130982 VHZ130982 VRV130982 WBR130982 WLN130982 WVJ130982 IX196518 ST196518 ACP196518 AML196518 AWH196518 BGD196518 BPZ196518 BZV196518 CJR196518 CTN196518 DDJ196518 DNF196518 DXB196518 EGX196518 EQT196518 FAP196518 FKL196518 FUH196518 GED196518 GNZ196518 GXV196518 HHR196518 HRN196518 IBJ196518 ILF196518 IVB196518 JEX196518 JOT196518 JYP196518 KIL196518 KSH196518 LCD196518 LLZ196518 LVV196518 MFR196518 MPN196518 MZJ196518 NJF196518 NTB196518 OCX196518 OMT196518 OWP196518 PGL196518 PQH196518 QAD196518 QJZ196518 QTV196518 RDR196518 RNN196518 RXJ196518 SHF196518 SRB196518 TAX196518 TKT196518 TUP196518 UEL196518 UOH196518 UYD196518 VHZ196518 VRV196518 WBR196518 WLN196518 WVJ196518 IX262054 ST262054 ACP262054 AML262054 AWH262054 BGD262054 BPZ262054 BZV262054 CJR262054 CTN262054 DDJ262054 DNF262054 DXB262054 EGX262054 EQT262054 FAP262054 FKL262054 FUH262054 GED262054 GNZ262054 GXV262054 HHR262054 HRN262054 IBJ262054 ILF262054 IVB262054 JEX262054 JOT262054 JYP262054 KIL262054 KSH262054 LCD262054 LLZ262054 LVV262054 MFR262054 MPN262054 MZJ262054 NJF262054 NTB262054 OCX262054 OMT262054 OWP262054 PGL262054 PQH262054 QAD262054 QJZ262054 QTV262054 RDR262054 RNN262054 RXJ262054 SHF262054 SRB262054 TAX262054 TKT262054 TUP262054 UEL262054 UOH262054 UYD262054 VHZ262054 VRV262054 WBR262054 WLN262054 WVJ262054 IX327590 ST327590 ACP327590 AML327590 AWH327590 BGD327590 BPZ327590 BZV327590 CJR327590 CTN327590 DDJ327590 DNF327590 DXB327590 EGX327590 EQT327590 FAP327590 FKL327590 FUH327590 GED327590 GNZ327590 GXV327590 HHR327590 HRN327590 IBJ327590 ILF327590 IVB327590 JEX327590 JOT327590 JYP327590 KIL327590 KSH327590 LCD327590 LLZ327590 LVV327590 MFR327590 MPN327590 MZJ327590 NJF327590 NTB327590 OCX327590 OMT327590 OWP327590 PGL327590 PQH327590 QAD327590 QJZ327590 QTV327590 RDR327590 RNN327590 RXJ327590 SHF327590 SRB327590 TAX327590 TKT327590 TUP327590 UEL327590 UOH327590 UYD327590 VHZ327590 VRV327590 WBR327590 WLN327590 WVJ327590 IX393126 ST393126 ACP393126 AML393126 AWH393126 BGD393126 BPZ393126 BZV393126 CJR393126 CTN393126 DDJ393126 DNF393126 DXB393126 EGX393126 EQT393126 FAP393126 FKL393126 FUH393126 GED393126 GNZ393126 GXV393126 HHR393126 HRN393126 IBJ393126 ILF393126 IVB393126 JEX393126 JOT393126 JYP393126 KIL393126 KSH393126 LCD393126 LLZ393126 LVV393126 MFR393126 MPN393126 MZJ393126 NJF393126 NTB393126 OCX393126 OMT393126 OWP393126 PGL393126 PQH393126 QAD393126 QJZ393126 QTV393126 RDR393126 RNN393126 RXJ393126 SHF393126 SRB393126 TAX393126 TKT393126 TUP393126 UEL393126 UOH393126 UYD393126 VHZ393126 VRV393126 WBR393126 WLN393126 WVJ393126 IX458662 ST458662 ACP458662 AML458662 AWH458662 BGD458662 BPZ458662 BZV458662 CJR458662 CTN458662 DDJ458662 DNF458662 DXB458662 EGX458662 EQT458662 FAP458662 FKL458662 FUH458662 GED458662 GNZ458662 GXV458662 HHR458662 HRN458662 IBJ458662 ILF458662 IVB458662 JEX458662 JOT458662 JYP458662 KIL458662 KSH458662 LCD458662 LLZ458662 LVV458662 MFR458662 MPN458662 MZJ458662 NJF458662 NTB458662 OCX458662 OMT458662 OWP458662 PGL458662 PQH458662 QAD458662 QJZ458662 QTV458662 RDR458662 RNN458662 RXJ458662 SHF458662 SRB458662 TAX458662 TKT458662 TUP458662 UEL458662 UOH458662 UYD458662 VHZ458662 VRV458662 WBR458662 WLN458662 WVJ458662 IX524198 ST524198 ACP524198 AML524198 AWH524198 BGD524198 BPZ524198 BZV524198 CJR524198 CTN524198 DDJ524198 DNF524198 DXB524198 EGX524198 EQT524198 FAP524198 FKL524198 FUH524198 GED524198 GNZ524198 GXV524198 HHR524198 HRN524198 IBJ524198 ILF524198 IVB524198 JEX524198 JOT524198 JYP524198 KIL524198 KSH524198 LCD524198 LLZ524198 LVV524198 MFR524198 MPN524198 MZJ524198 NJF524198 NTB524198 OCX524198 OMT524198 OWP524198 PGL524198 PQH524198 QAD524198 QJZ524198 QTV524198 RDR524198 RNN524198 RXJ524198 SHF524198 SRB524198 TAX524198 TKT524198 TUP524198 UEL524198 UOH524198 UYD524198 VHZ524198 VRV524198 WBR524198 WLN524198 WVJ524198 IX589734 ST589734 ACP589734 AML589734 AWH589734 BGD589734 BPZ589734 BZV589734 CJR589734 CTN589734 DDJ589734 DNF589734 DXB589734 EGX589734 EQT589734 FAP589734 FKL589734 FUH589734 GED589734 GNZ589734 GXV589734 HHR589734 HRN589734 IBJ589734 ILF589734 IVB589734 JEX589734 JOT589734 JYP589734 KIL589734 KSH589734 LCD589734 LLZ589734 LVV589734 MFR589734 MPN589734 MZJ589734 NJF589734 NTB589734 OCX589734 OMT589734 OWP589734 PGL589734 PQH589734 QAD589734 QJZ589734 QTV589734 RDR589734 RNN589734 RXJ589734 SHF589734 SRB589734 TAX589734 TKT589734 TUP589734 UEL589734 UOH589734 UYD589734 VHZ589734 VRV589734 WBR589734 WLN589734 WVJ589734 IX655270 ST655270 ACP655270 AML655270 AWH655270 BGD655270 BPZ655270 BZV655270 CJR655270 CTN655270 DDJ655270 DNF655270 DXB655270 EGX655270 EQT655270 FAP655270 FKL655270 FUH655270 GED655270 GNZ655270 GXV655270 HHR655270 HRN655270 IBJ655270 ILF655270 IVB655270 JEX655270 JOT655270 JYP655270 KIL655270 KSH655270 LCD655270 LLZ655270 LVV655270 MFR655270 MPN655270 MZJ655270 NJF655270 NTB655270 OCX655270 OMT655270 OWP655270 PGL655270 PQH655270 QAD655270 QJZ655270 QTV655270 RDR655270 RNN655270 RXJ655270 SHF655270 SRB655270 TAX655270 TKT655270 TUP655270 UEL655270 UOH655270 UYD655270 VHZ655270 VRV655270 WBR655270 WLN655270 WVJ655270 IX720806 ST720806 ACP720806 AML720806 AWH720806 BGD720806 BPZ720806 BZV720806 CJR720806 CTN720806 DDJ720806 DNF720806 DXB720806 EGX720806 EQT720806 FAP720806 FKL720806 FUH720806 GED720806 GNZ720806 GXV720806 HHR720806 HRN720806 IBJ720806 ILF720806 IVB720806 JEX720806 JOT720806 JYP720806 KIL720806 KSH720806 LCD720806 LLZ720806 LVV720806 MFR720806 MPN720806 MZJ720806 NJF720806 NTB720806 OCX720806 OMT720806 OWP720806 PGL720806 PQH720806 QAD720806 QJZ720806 QTV720806 RDR720806 RNN720806 RXJ720806 SHF720806 SRB720806 TAX720806 TKT720806 TUP720806 UEL720806 UOH720806 UYD720806 VHZ720806 VRV720806 WBR720806 WLN720806 WVJ720806 IX786342 ST786342 ACP786342 AML786342 AWH786342 BGD786342 BPZ786342 BZV786342 CJR786342 CTN786342 DDJ786342 DNF786342 DXB786342 EGX786342 EQT786342 FAP786342 FKL786342 FUH786342 GED786342 GNZ786342 GXV786342 HHR786342 HRN786342 IBJ786342 ILF786342 IVB786342 JEX786342 JOT786342 JYP786342 KIL786342 KSH786342 LCD786342 LLZ786342 LVV786342 MFR786342 MPN786342 MZJ786342 NJF786342 NTB786342 OCX786342 OMT786342 OWP786342 PGL786342 PQH786342 QAD786342 QJZ786342 QTV786342 RDR786342 RNN786342 RXJ786342 SHF786342 SRB786342 TAX786342 TKT786342 TUP786342 UEL786342 UOH786342 UYD786342 VHZ786342 VRV786342 WBR786342 WLN786342 WVJ786342 IX851878 ST851878 ACP851878 AML851878 AWH851878 BGD851878 BPZ851878 BZV851878 CJR851878 CTN851878 DDJ851878 DNF851878 DXB851878 EGX851878 EQT851878 FAP851878 FKL851878 FUH851878 GED851878 GNZ851878 GXV851878 HHR851878 HRN851878 IBJ851878 ILF851878 IVB851878 JEX851878 JOT851878 JYP851878 KIL851878 KSH851878 LCD851878 LLZ851878 LVV851878 MFR851878 MPN851878 MZJ851878 NJF851878 NTB851878 OCX851878 OMT851878 OWP851878 PGL851878 PQH851878 QAD851878 QJZ851878 QTV851878 RDR851878 RNN851878 RXJ851878 SHF851878 SRB851878 TAX851878 TKT851878 TUP851878 UEL851878 UOH851878 UYD851878 VHZ851878 VRV851878 WBR851878 WLN851878 WVJ851878 IX917414 ST917414 ACP917414 AML917414 AWH917414 BGD917414 BPZ917414 BZV917414 CJR917414 CTN917414 DDJ917414 DNF917414 DXB917414 EGX917414 EQT917414 FAP917414 FKL917414 FUH917414 GED917414 GNZ917414 GXV917414 HHR917414 HRN917414 IBJ917414 ILF917414 IVB917414 JEX917414 JOT917414 JYP917414 KIL917414 KSH917414 LCD917414 LLZ917414 LVV917414 MFR917414 MPN917414 MZJ917414 NJF917414 NTB917414 OCX917414 OMT917414 OWP917414 PGL917414 PQH917414 QAD917414 QJZ917414 QTV917414 RDR917414 RNN917414 RXJ917414 SHF917414 SRB917414 TAX917414 TKT917414 TUP917414 UEL917414 UOH917414 UYD917414 VHZ917414 VRV917414 WBR917414 WLN917414 WVJ917414 IX982950 ST982950 ACP982950 AML982950 AWH982950 BGD982950 BPZ982950 BZV982950 CJR982950 CTN982950 DDJ982950 DNF982950 DXB982950 EGX982950 EQT982950 FAP982950 FKL982950 FUH982950 GED982950 GNZ982950 GXV982950 HHR982950 HRN982950 IBJ982950 ILF982950 IVB982950 JEX982950 JOT982950 JYP982950 KIL982950 KSH982950 LCD982950 LLZ982950 LVV982950 MFR982950 MPN982950 MZJ982950 NJF982950 NTB982950 OCX982950 OMT982950 OWP982950 PGL982950 PQH982950 QAD982950 QJZ982950 QTV982950 RDR982950 RNN982950 RXJ982950 SHF982950 SRB982950 TAX982950 TKT982950 TUP982950 UEL982950 UOH982950 UYD982950 VHZ982950 VRV982950 WBR982950 WLN982950 WVJ982950 IX65430 ST65430 ACP65430 AML65430 AWH65430 BGD65430 BPZ65430 BZV65430 CJR65430 CTN65430 DDJ65430 DNF65430 DXB65430 EGX65430 EQT65430 FAP65430 FKL65430 FUH65430 GED65430 GNZ65430 GXV65430 HHR65430 HRN65430 IBJ65430 ILF65430 IVB65430 JEX65430 JOT65430 JYP65430 KIL65430 KSH65430 LCD65430 LLZ65430 LVV65430 MFR65430 MPN65430 MZJ65430 NJF65430 NTB65430 OCX65430 OMT65430 OWP65430 PGL65430 PQH65430 QAD65430 QJZ65430 QTV65430 RDR65430 RNN65430 RXJ65430 SHF65430 SRB65430 TAX65430 TKT65430 TUP65430 UEL65430 UOH65430 UYD65430 VHZ65430 VRV65430 WBR65430 WLN65430 WVJ65430 IX130966 ST130966 ACP130966 AML130966 AWH130966 BGD130966 BPZ130966 BZV130966 CJR130966 CTN130966 DDJ130966 DNF130966 DXB130966 EGX130966 EQT130966 FAP130966 FKL130966 FUH130966 GED130966 GNZ130966 GXV130966 HHR130966 HRN130966 IBJ130966 ILF130966 IVB130966 JEX130966 JOT130966 JYP130966 KIL130966 KSH130966 LCD130966 LLZ130966 LVV130966 MFR130966 MPN130966 MZJ130966 NJF130966 NTB130966 OCX130966 OMT130966 OWP130966 PGL130966 PQH130966 QAD130966 QJZ130966 QTV130966 RDR130966 RNN130966 RXJ130966 SHF130966 SRB130966 TAX130966 TKT130966 TUP130966 UEL130966 UOH130966 UYD130966 VHZ130966 VRV130966 WBR130966 WLN130966 WVJ130966 IX196502 ST196502 ACP196502 AML196502 AWH196502 BGD196502 BPZ196502 BZV196502 CJR196502 CTN196502 DDJ196502 DNF196502 DXB196502 EGX196502 EQT196502 FAP196502 FKL196502 FUH196502 GED196502 GNZ196502 GXV196502 HHR196502 HRN196502 IBJ196502 ILF196502 IVB196502 JEX196502 JOT196502 JYP196502 KIL196502 KSH196502 LCD196502 LLZ196502 LVV196502 MFR196502 MPN196502 MZJ196502 NJF196502 NTB196502 OCX196502 OMT196502 OWP196502 PGL196502 PQH196502 QAD196502 QJZ196502 QTV196502 RDR196502 RNN196502 RXJ196502 SHF196502 SRB196502 TAX196502 TKT196502 TUP196502 UEL196502 UOH196502 UYD196502 VHZ196502 VRV196502 WBR196502 WLN196502 WVJ196502 IX262038 ST262038 ACP262038 AML262038 AWH262038 BGD262038 BPZ262038 BZV262038 CJR262038 CTN262038 DDJ262038 DNF262038 DXB262038 EGX262038 EQT262038 FAP262038 FKL262038 FUH262038 GED262038 GNZ262038 GXV262038 HHR262038 HRN262038 IBJ262038 ILF262038 IVB262038 JEX262038 JOT262038 JYP262038 KIL262038 KSH262038 LCD262038 LLZ262038 LVV262038 MFR262038 MPN262038 MZJ262038 NJF262038 NTB262038 OCX262038 OMT262038 OWP262038 PGL262038 PQH262038 QAD262038 QJZ262038 QTV262038 RDR262038 RNN262038 RXJ262038 SHF262038 SRB262038 TAX262038 TKT262038 TUP262038 UEL262038 UOH262038 UYD262038 VHZ262038 VRV262038 WBR262038 WLN262038 WVJ262038 IX327574 ST327574 ACP327574 AML327574 AWH327574 BGD327574 BPZ327574 BZV327574 CJR327574 CTN327574 DDJ327574 DNF327574 DXB327574 EGX327574 EQT327574 FAP327574 FKL327574 FUH327574 GED327574 GNZ327574 GXV327574 HHR327574 HRN327574 IBJ327574 ILF327574 IVB327574 JEX327574 JOT327574 JYP327574 KIL327574 KSH327574 LCD327574 LLZ327574 LVV327574 MFR327574 MPN327574 MZJ327574 NJF327574 NTB327574 OCX327574 OMT327574 OWP327574 PGL327574 PQH327574 QAD327574 QJZ327574 QTV327574 RDR327574 RNN327574 RXJ327574 SHF327574 SRB327574 TAX327574 TKT327574 TUP327574 UEL327574 UOH327574 UYD327574 VHZ327574 VRV327574 WBR327574 WLN327574 WVJ327574 IX393110 ST393110 ACP393110 AML393110 AWH393110 BGD393110 BPZ393110 BZV393110 CJR393110 CTN393110 DDJ393110 DNF393110 DXB393110 EGX393110 EQT393110 FAP393110 FKL393110 FUH393110 GED393110 GNZ393110 GXV393110 HHR393110 HRN393110 IBJ393110 ILF393110 IVB393110 JEX393110 JOT393110 JYP393110 KIL393110 KSH393110 LCD393110 LLZ393110 LVV393110 MFR393110 MPN393110 MZJ393110 NJF393110 NTB393110 OCX393110 OMT393110 OWP393110 PGL393110 PQH393110 QAD393110 QJZ393110 QTV393110 RDR393110 RNN393110 RXJ393110 SHF393110 SRB393110 TAX393110 TKT393110 TUP393110 UEL393110 UOH393110 UYD393110 VHZ393110 VRV393110 WBR393110 WLN393110 WVJ393110 IX458646 ST458646 ACP458646 AML458646 AWH458646 BGD458646 BPZ458646 BZV458646 CJR458646 CTN458646 DDJ458646 DNF458646 DXB458646 EGX458646 EQT458646 FAP458646 FKL458646 FUH458646 GED458646 GNZ458646 GXV458646 HHR458646 HRN458646 IBJ458646 ILF458646 IVB458646 JEX458646 JOT458646 JYP458646 KIL458646 KSH458646 LCD458646 LLZ458646 LVV458646 MFR458646 MPN458646 MZJ458646 NJF458646 NTB458646 OCX458646 OMT458646 OWP458646 PGL458646 PQH458646 QAD458646 QJZ458646 QTV458646 RDR458646 RNN458646 RXJ458646 SHF458646 SRB458646 TAX458646 TKT458646 TUP458646 UEL458646 UOH458646 UYD458646 VHZ458646 VRV458646 WBR458646 WLN458646 WVJ458646 IX524182 ST524182 ACP524182 AML524182 AWH524182 BGD524182 BPZ524182 BZV524182 CJR524182 CTN524182 DDJ524182 DNF524182 DXB524182 EGX524182 EQT524182 FAP524182 FKL524182 FUH524182 GED524182 GNZ524182 GXV524182 HHR524182 HRN524182 IBJ524182 ILF524182 IVB524182 JEX524182 JOT524182 JYP524182 KIL524182 KSH524182 LCD524182 LLZ524182 LVV524182 MFR524182 MPN524182 MZJ524182 NJF524182 NTB524182 OCX524182 OMT524182 OWP524182 PGL524182 PQH524182 QAD524182 QJZ524182 QTV524182 RDR524182 RNN524182 RXJ524182 SHF524182 SRB524182 TAX524182 TKT524182 TUP524182 UEL524182 UOH524182 UYD524182 VHZ524182 VRV524182 WBR524182 WLN524182 WVJ524182 IX589718 ST589718 ACP589718 AML589718 AWH589718 BGD589718 BPZ589718 BZV589718 CJR589718 CTN589718 DDJ589718 DNF589718 DXB589718 EGX589718 EQT589718 FAP589718 FKL589718 FUH589718 GED589718 GNZ589718 GXV589718 HHR589718 HRN589718 IBJ589718 ILF589718 IVB589718 JEX589718 JOT589718 JYP589718 KIL589718 KSH589718 LCD589718 LLZ589718 LVV589718 MFR589718 MPN589718 MZJ589718 NJF589718 NTB589718 OCX589718 OMT589718 OWP589718 PGL589718 PQH589718 QAD589718 QJZ589718 QTV589718 RDR589718 RNN589718 RXJ589718 SHF589718 SRB589718 TAX589718 TKT589718 TUP589718 UEL589718 UOH589718 UYD589718 VHZ589718 VRV589718 WBR589718 WLN589718 WVJ589718 IX655254 ST655254 ACP655254 AML655254 AWH655254 BGD655254 BPZ655254 BZV655254 CJR655254 CTN655254 DDJ655254 DNF655254 DXB655254 EGX655254 EQT655254 FAP655254 FKL655254 FUH655254 GED655254 GNZ655254 GXV655254 HHR655254 HRN655254 IBJ655254 ILF655254 IVB655254 JEX655254 JOT655254 JYP655254 KIL655254 KSH655254 LCD655254 LLZ655254 LVV655254 MFR655254 MPN655254 MZJ655254 NJF655254 NTB655254 OCX655254 OMT655254 OWP655254 PGL655254 PQH655254 QAD655254 QJZ655254 QTV655254 RDR655254 RNN655254 RXJ655254 SHF655254 SRB655254 TAX655254 TKT655254 TUP655254 UEL655254 UOH655254 UYD655254 VHZ655254 VRV655254 WBR655254 WLN655254 WVJ655254 IX720790 ST720790 ACP720790 AML720790 AWH720790 BGD720790 BPZ720790 BZV720790 CJR720790 CTN720790 DDJ720790 DNF720790 DXB720790 EGX720790 EQT720790 FAP720790 FKL720790 FUH720790 GED720790 GNZ720790 GXV720790 HHR720790 HRN720790 IBJ720790 ILF720790 IVB720790 JEX720790 JOT720790 JYP720790 KIL720790 KSH720790 LCD720790 LLZ720790 LVV720790 MFR720790 MPN720790 MZJ720790 NJF720790 NTB720790 OCX720790 OMT720790 OWP720790 PGL720790 PQH720790 QAD720790 QJZ720790 QTV720790 RDR720790 RNN720790 RXJ720790 SHF720790 SRB720790 TAX720790 TKT720790 TUP720790 UEL720790 UOH720790 UYD720790 VHZ720790 VRV720790 WBR720790 WLN720790 WVJ720790 IX786326 ST786326 ACP786326 AML786326 AWH786326 BGD786326 BPZ786326 BZV786326 CJR786326 CTN786326 DDJ786326 DNF786326 DXB786326 EGX786326 EQT786326 FAP786326 FKL786326 FUH786326 GED786326 GNZ786326 GXV786326 HHR786326 HRN786326 IBJ786326 ILF786326 IVB786326 JEX786326 JOT786326 JYP786326 KIL786326 KSH786326 LCD786326 LLZ786326 LVV786326 MFR786326 MPN786326 MZJ786326 NJF786326 NTB786326 OCX786326 OMT786326 OWP786326 PGL786326 PQH786326 QAD786326 QJZ786326 QTV786326 RDR786326 RNN786326 RXJ786326 SHF786326 SRB786326 TAX786326 TKT786326 TUP786326 UEL786326 UOH786326 UYD786326 VHZ786326 VRV786326 WBR786326 WLN786326 WVJ786326 IX851862 ST851862 ACP851862 AML851862 AWH851862 BGD851862 BPZ851862 BZV851862 CJR851862 CTN851862 DDJ851862 DNF851862 DXB851862 EGX851862 EQT851862 FAP851862 FKL851862 FUH851862 GED851862 GNZ851862 GXV851862 HHR851862 HRN851862 IBJ851862 ILF851862 IVB851862 JEX851862 JOT851862 JYP851862 KIL851862 KSH851862 LCD851862 LLZ851862 LVV851862 MFR851862 MPN851862 MZJ851862 NJF851862 NTB851862 OCX851862 OMT851862 OWP851862 PGL851862 PQH851862 QAD851862 QJZ851862 QTV851862 RDR851862 RNN851862 RXJ851862 SHF851862 SRB851862 TAX851862 TKT851862 TUP851862 UEL851862 UOH851862 UYD851862 VHZ851862 VRV851862 WBR851862 WLN851862 WVJ851862 IX917398 ST917398 ACP917398 AML917398 AWH917398 BGD917398 BPZ917398 BZV917398 CJR917398 CTN917398 DDJ917398 DNF917398 DXB917398 EGX917398 EQT917398 FAP917398 FKL917398 FUH917398 GED917398 GNZ917398 GXV917398 HHR917398 HRN917398 IBJ917398 ILF917398 IVB917398 JEX917398 JOT917398 JYP917398 KIL917398 KSH917398 LCD917398 LLZ917398 LVV917398 MFR917398 MPN917398 MZJ917398 NJF917398 NTB917398 OCX917398 OMT917398 OWP917398 PGL917398 PQH917398 QAD917398 QJZ917398 QTV917398 RDR917398 RNN917398 RXJ917398 SHF917398 SRB917398 TAX917398 TKT917398 TUP917398 UEL917398 UOH917398 UYD917398 VHZ917398 VRV917398 WBR917398 WLN917398 WVJ917398 IX982934 ST982934 ACP982934 AML982934 AWH982934 BGD982934 BPZ982934 BZV982934 CJR982934 CTN982934 DDJ982934 DNF982934 DXB982934 EGX982934 EQT982934 FAP982934 FKL982934 FUH982934 GED982934 GNZ982934 GXV982934 HHR982934 HRN982934 IBJ982934 ILF982934 IVB982934 JEX982934 JOT982934 JYP982934 KIL982934 KSH982934 LCD982934 LLZ982934 LVV982934 MFR982934 MPN982934 MZJ982934 NJF982934 NTB982934 OCX982934 OMT982934 OWP982934 PGL982934 PQH982934 QAD982934 QJZ982934 QTV982934 RDR982934 RNN982934 RXJ982934 SHF982934 SRB982934 TAX982934 TKT982934 TUP982934 UEL982934 UOH982934 UYD982934 VHZ982934 VRV982934 WBR982934 WLN982934 WVJ982934 IX65422:IX65424 ST65422:ST65424 ACP65422:ACP65424 AML65422:AML65424 AWH65422:AWH65424 BGD65422:BGD65424 BPZ65422:BPZ65424 BZV65422:BZV65424 CJR65422:CJR65424 CTN65422:CTN65424 DDJ65422:DDJ65424 DNF65422:DNF65424 DXB65422:DXB65424 EGX65422:EGX65424 EQT65422:EQT65424 FAP65422:FAP65424 FKL65422:FKL65424 FUH65422:FUH65424 GED65422:GED65424 GNZ65422:GNZ65424 GXV65422:GXV65424 HHR65422:HHR65424 HRN65422:HRN65424 IBJ65422:IBJ65424 ILF65422:ILF65424 IVB65422:IVB65424 JEX65422:JEX65424 JOT65422:JOT65424 JYP65422:JYP65424 KIL65422:KIL65424 KSH65422:KSH65424 LCD65422:LCD65424 LLZ65422:LLZ65424 LVV65422:LVV65424 MFR65422:MFR65424 MPN65422:MPN65424 MZJ65422:MZJ65424 NJF65422:NJF65424 NTB65422:NTB65424 OCX65422:OCX65424 OMT65422:OMT65424 OWP65422:OWP65424 PGL65422:PGL65424 PQH65422:PQH65424 QAD65422:QAD65424 QJZ65422:QJZ65424 QTV65422:QTV65424 RDR65422:RDR65424 RNN65422:RNN65424 RXJ65422:RXJ65424 SHF65422:SHF65424 SRB65422:SRB65424 TAX65422:TAX65424 TKT65422:TKT65424 TUP65422:TUP65424 UEL65422:UEL65424 UOH65422:UOH65424 UYD65422:UYD65424 VHZ65422:VHZ65424 VRV65422:VRV65424 WBR65422:WBR65424 WLN65422:WLN65424 WVJ65422:WVJ65424 IX130958:IX130960 ST130958:ST130960 ACP130958:ACP130960 AML130958:AML130960 AWH130958:AWH130960 BGD130958:BGD130960 BPZ130958:BPZ130960 BZV130958:BZV130960 CJR130958:CJR130960 CTN130958:CTN130960 DDJ130958:DDJ130960 DNF130958:DNF130960 DXB130958:DXB130960 EGX130958:EGX130960 EQT130958:EQT130960 FAP130958:FAP130960 FKL130958:FKL130960 FUH130958:FUH130960 GED130958:GED130960 GNZ130958:GNZ130960 GXV130958:GXV130960 HHR130958:HHR130960 HRN130958:HRN130960 IBJ130958:IBJ130960 ILF130958:ILF130960 IVB130958:IVB130960 JEX130958:JEX130960 JOT130958:JOT130960 JYP130958:JYP130960 KIL130958:KIL130960 KSH130958:KSH130960 LCD130958:LCD130960 LLZ130958:LLZ130960 LVV130958:LVV130960 MFR130958:MFR130960 MPN130958:MPN130960 MZJ130958:MZJ130960 NJF130958:NJF130960 NTB130958:NTB130960 OCX130958:OCX130960 OMT130958:OMT130960 OWP130958:OWP130960 PGL130958:PGL130960 PQH130958:PQH130960 QAD130958:QAD130960 QJZ130958:QJZ130960 QTV130958:QTV130960 RDR130958:RDR130960 RNN130958:RNN130960 RXJ130958:RXJ130960 SHF130958:SHF130960 SRB130958:SRB130960 TAX130958:TAX130960 TKT130958:TKT130960 TUP130958:TUP130960 UEL130958:UEL130960 UOH130958:UOH130960 UYD130958:UYD130960 VHZ130958:VHZ130960 VRV130958:VRV130960 WBR130958:WBR130960 WLN130958:WLN130960 WVJ130958:WVJ130960 IX196494:IX196496 ST196494:ST196496 ACP196494:ACP196496 AML196494:AML196496 AWH196494:AWH196496 BGD196494:BGD196496 BPZ196494:BPZ196496 BZV196494:BZV196496 CJR196494:CJR196496 CTN196494:CTN196496 DDJ196494:DDJ196496 DNF196494:DNF196496 DXB196494:DXB196496 EGX196494:EGX196496 EQT196494:EQT196496 FAP196494:FAP196496 FKL196494:FKL196496 FUH196494:FUH196496 GED196494:GED196496 GNZ196494:GNZ196496 GXV196494:GXV196496 HHR196494:HHR196496 HRN196494:HRN196496 IBJ196494:IBJ196496 ILF196494:ILF196496 IVB196494:IVB196496 JEX196494:JEX196496 JOT196494:JOT196496 JYP196494:JYP196496 KIL196494:KIL196496 KSH196494:KSH196496 LCD196494:LCD196496 LLZ196494:LLZ196496 LVV196494:LVV196496 MFR196494:MFR196496 MPN196494:MPN196496 MZJ196494:MZJ196496 NJF196494:NJF196496 NTB196494:NTB196496 OCX196494:OCX196496 OMT196494:OMT196496 OWP196494:OWP196496 PGL196494:PGL196496 PQH196494:PQH196496 QAD196494:QAD196496 QJZ196494:QJZ196496 QTV196494:QTV196496 RDR196494:RDR196496 RNN196494:RNN196496 RXJ196494:RXJ196496 SHF196494:SHF196496 SRB196494:SRB196496 TAX196494:TAX196496 TKT196494:TKT196496 TUP196494:TUP196496 UEL196494:UEL196496 UOH196494:UOH196496 UYD196494:UYD196496 VHZ196494:VHZ196496 VRV196494:VRV196496 WBR196494:WBR196496 WLN196494:WLN196496 WVJ196494:WVJ196496 IX262030:IX262032 ST262030:ST262032 ACP262030:ACP262032 AML262030:AML262032 AWH262030:AWH262032 BGD262030:BGD262032 BPZ262030:BPZ262032 BZV262030:BZV262032 CJR262030:CJR262032 CTN262030:CTN262032 DDJ262030:DDJ262032 DNF262030:DNF262032 DXB262030:DXB262032 EGX262030:EGX262032 EQT262030:EQT262032 FAP262030:FAP262032 FKL262030:FKL262032 FUH262030:FUH262032 GED262030:GED262032 GNZ262030:GNZ262032 GXV262030:GXV262032 HHR262030:HHR262032 HRN262030:HRN262032 IBJ262030:IBJ262032 ILF262030:ILF262032 IVB262030:IVB262032 JEX262030:JEX262032 JOT262030:JOT262032 JYP262030:JYP262032 KIL262030:KIL262032 KSH262030:KSH262032 LCD262030:LCD262032 LLZ262030:LLZ262032 LVV262030:LVV262032 MFR262030:MFR262032 MPN262030:MPN262032 MZJ262030:MZJ262032 NJF262030:NJF262032 NTB262030:NTB262032 OCX262030:OCX262032 OMT262030:OMT262032 OWP262030:OWP262032 PGL262030:PGL262032 PQH262030:PQH262032 QAD262030:QAD262032 QJZ262030:QJZ262032 QTV262030:QTV262032 RDR262030:RDR262032 RNN262030:RNN262032 RXJ262030:RXJ262032 SHF262030:SHF262032 SRB262030:SRB262032 TAX262030:TAX262032 TKT262030:TKT262032 TUP262030:TUP262032 UEL262030:UEL262032 UOH262030:UOH262032 UYD262030:UYD262032 VHZ262030:VHZ262032 VRV262030:VRV262032 WBR262030:WBR262032 WLN262030:WLN262032 WVJ262030:WVJ262032 IX327566:IX327568 ST327566:ST327568 ACP327566:ACP327568 AML327566:AML327568 AWH327566:AWH327568 BGD327566:BGD327568 BPZ327566:BPZ327568 BZV327566:BZV327568 CJR327566:CJR327568 CTN327566:CTN327568 DDJ327566:DDJ327568 DNF327566:DNF327568 DXB327566:DXB327568 EGX327566:EGX327568 EQT327566:EQT327568 FAP327566:FAP327568 FKL327566:FKL327568 FUH327566:FUH327568 GED327566:GED327568 GNZ327566:GNZ327568 GXV327566:GXV327568 HHR327566:HHR327568 HRN327566:HRN327568 IBJ327566:IBJ327568 ILF327566:ILF327568 IVB327566:IVB327568 JEX327566:JEX327568 JOT327566:JOT327568 JYP327566:JYP327568 KIL327566:KIL327568 KSH327566:KSH327568 LCD327566:LCD327568 LLZ327566:LLZ327568 LVV327566:LVV327568 MFR327566:MFR327568 MPN327566:MPN327568 MZJ327566:MZJ327568 NJF327566:NJF327568 NTB327566:NTB327568 OCX327566:OCX327568 OMT327566:OMT327568 OWP327566:OWP327568 PGL327566:PGL327568 PQH327566:PQH327568 QAD327566:QAD327568 QJZ327566:QJZ327568 QTV327566:QTV327568 RDR327566:RDR327568 RNN327566:RNN327568 RXJ327566:RXJ327568 SHF327566:SHF327568 SRB327566:SRB327568 TAX327566:TAX327568 TKT327566:TKT327568 TUP327566:TUP327568 UEL327566:UEL327568 UOH327566:UOH327568 UYD327566:UYD327568 VHZ327566:VHZ327568 VRV327566:VRV327568 WBR327566:WBR327568 WLN327566:WLN327568 WVJ327566:WVJ327568 IX393102:IX393104 ST393102:ST393104 ACP393102:ACP393104 AML393102:AML393104 AWH393102:AWH393104 BGD393102:BGD393104 BPZ393102:BPZ393104 BZV393102:BZV393104 CJR393102:CJR393104 CTN393102:CTN393104 DDJ393102:DDJ393104 DNF393102:DNF393104 DXB393102:DXB393104 EGX393102:EGX393104 EQT393102:EQT393104 FAP393102:FAP393104 FKL393102:FKL393104 FUH393102:FUH393104 GED393102:GED393104 GNZ393102:GNZ393104 GXV393102:GXV393104 HHR393102:HHR393104 HRN393102:HRN393104 IBJ393102:IBJ393104 ILF393102:ILF393104 IVB393102:IVB393104 JEX393102:JEX393104 JOT393102:JOT393104 JYP393102:JYP393104 KIL393102:KIL393104 KSH393102:KSH393104 LCD393102:LCD393104 LLZ393102:LLZ393104 LVV393102:LVV393104 MFR393102:MFR393104 MPN393102:MPN393104 MZJ393102:MZJ393104 NJF393102:NJF393104 NTB393102:NTB393104 OCX393102:OCX393104 OMT393102:OMT393104 OWP393102:OWP393104 PGL393102:PGL393104 PQH393102:PQH393104 QAD393102:QAD393104 QJZ393102:QJZ393104 QTV393102:QTV393104 RDR393102:RDR393104 RNN393102:RNN393104 RXJ393102:RXJ393104 SHF393102:SHF393104 SRB393102:SRB393104 TAX393102:TAX393104 TKT393102:TKT393104 TUP393102:TUP393104 UEL393102:UEL393104 UOH393102:UOH393104 UYD393102:UYD393104 VHZ393102:VHZ393104 VRV393102:VRV393104 WBR393102:WBR393104 WLN393102:WLN393104 WVJ393102:WVJ393104 IX458638:IX458640 ST458638:ST458640 ACP458638:ACP458640 AML458638:AML458640 AWH458638:AWH458640 BGD458638:BGD458640 BPZ458638:BPZ458640 BZV458638:BZV458640 CJR458638:CJR458640 CTN458638:CTN458640 DDJ458638:DDJ458640 DNF458638:DNF458640 DXB458638:DXB458640 EGX458638:EGX458640 EQT458638:EQT458640 FAP458638:FAP458640 FKL458638:FKL458640 FUH458638:FUH458640 GED458638:GED458640 GNZ458638:GNZ458640 GXV458638:GXV458640 HHR458638:HHR458640 HRN458638:HRN458640 IBJ458638:IBJ458640 ILF458638:ILF458640 IVB458638:IVB458640 JEX458638:JEX458640 JOT458638:JOT458640 JYP458638:JYP458640 KIL458638:KIL458640 KSH458638:KSH458640 LCD458638:LCD458640 LLZ458638:LLZ458640 LVV458638:LVV458640 MFR458638:MFR458640 MPN458638:MPN458640 MZJ458638:MZJ458640 NJF458638:NJF458640 NTB458638:NTB458640 OCX458638:OCX458640 OMT458638:OMT458640 OWP458638:OWP458640 PGL458638:PGL458640 PQH458638:PQH458640 QAD458638:QAD458640 QJZ458638:QJZ458640 QTV458638:QTV458640 RDR458638:RDR458640 RNN458638:RNN458640 RXJ458638:RXJ458640 SHF458638:SHF458640 SRB458638:SRB458640 TAX458638:TAX458640 TKT458638:TKT458640 TUP458638:TUP458640 UEL458638:UEL458640 UOH458638:UOH458640 UYD458638:UYD458640 VHZ458638:VHZ458640 VRV458638:VRV458640 WBR458638:WBR458640 WLN458638:WLN458640 WVJ458638:WVJ458640 IX524174:IX524176 ST524174:ST524176 ACP524174:ACP524176 AML524174:AML524176 AWH524174:AWH524176 BGD524174:BGD524176 BPZ524174:BPZ524176 BZV524174:BZV524176 CJR524174:CJR524176 CTN524174:CTN524176 DDJ524174:DDJ524176 DNF524174:DNF524176 DXB524174:DXB524176 EGX524174:EGX524176 EQT524174:EQT524176 FAP524174:FAP524176 FKL524174:FKL524176 FUH524174:FUH524176 GED524174:GED524176 GNZ524174:GNZ524176 GXV524174:GXV524176 HHR524174:HHR524176 HRN524174:HRN524176 IBJ524174:IBJ524176 ILF524174:ILF524176 IVB524174:IVB524176 JEX524174:JEX524176 JOT524174:JOT524176 JYP524174:JYP524176 KIL524174:KIL524176 KSH524174:KSH524176 LCD524174:LCD524176 LLZ524174:LLZ524176 LVV524174:LVV524176 MFR524174:MFR524176 MPN524174:MPN524176 MZJ524174:MZJ524176 NJF524174:NJF524176 NTB524174:NTB524176 OCX524174:OCX524176 OMT524174:OMT524176 OWP524174:OWP524176 PGL524174:PGL524176 PQH524174:PQH524176 QAD524174:QAD524176 QJZ524174:QJZ524176 QTV524174:QTV524176 RDR524174:RDR524176 RNN524174:RNN524176 RXJ524174:RXJ524176 SHF524174:SHF524176 SRB524174:SRB524176 TAX524174:TAX524176 TKT524174:TKT524176 TUP524174:TUP524176 UEL524174:UEL524176 UOH524174:UOH524176 UYD524174:UYD524176 VHZ524174:VHZ524176 VRV524174:VRV524176 WBR524174:WBR524176 WLN524174:WLN524176 WVJ524174:WVJ524176 IX589710:IX589712 ST589710:ST589712 ACP589710:ACP589712 AML589710:AML589712 AWH589710:AWH589712 BGD589710:BGD589712 BPZ589710:BPZ589712 BZV589710:BZV589712 CJR589710:CJR589712 CTN589710:CTN589712 DDJ589710:DDJ589712 DNF589710:DNF589712 DXB589710:DXB589712 EGX589710:EGX589712 EQT589710:EQT589712 FAP589710:FAP589712 FKL589710:FKL589712 FUH589710:FUH589712 GED589710:GED589712 GNZ589710:GNZ589712 GXV589710:GXV589712 HHR589710:HHR589712 HRN589710:HRN589712 IBJ589710:IBJ589712 ILF589710:ILF589712 IVB589710:IVB589712 JEX589710:JEX589712 JOT589710:JOT589712 JYP589710:JYP589712 KIL589710:KIL589712 KSH589710:KSH589712 LCD589710:LCD589712 LLZ589710:LLZ589712 LVV589710:LVV589712 MFR589710:MFR589712 MPN589710:MPN589712 MZJ589710:MZJ589712 NJF589710:NJF589712 NTB589710:NTB589712 OCX589710:OCX589712 OMT589710:OMT589712 OWP589710:OWP589712 PGL589710:PGL589712 PQH589710:PQH589712 QAD589710:QAD589712 QJZ589710:QJZ589712 QTV589710:QTV589712 RDR589710:RDR589712 RNN589710:RNN589712 RXJ589710:RXJ589712 SHF589710:SHF589712 SRB589710:SRB589712 TAX589710:TAX589712 TKT589710:TKT589712 TUP589710:TUP589712 UEL589710:UEL589712 UOH589710:UOH589712 UYD589710:UYD589712 VHZ589710:VHZ589712 VRV589710:VRV589712 WBR589710:WBR589712 WLN589710:WLN589712 WVJ589710:WVJ589712 IX655246:IX655248 ST655246:ST655248 ACP655246:ACP655248 AML655246:AML655248 AWH655246:AWH655248 BGD655246:BGD655248 BPZ655246:BPZ655248 BZV655246:BZV655248 CJR655246:CJR655248 CTN655246:CTN655248 DDJ655246:DDJ655248 DNF655246:DNF655248 DXB655246:DXB655248 EGX655246:EGX655248 EQT655246:EQT655248 FAP655246:FAP655248 FKL655246:FKL655248 FUH655246:FUH655248 GED655246:GED655248 GNZ655246:GNZ655248 GXV655246:GXV655248 HHR655246:HHR655248 HRN655246:HRN655248 IBJ655246:IBJ655248 ILF655246:ILF655248 IVB655246:IVB655248 JEX655246:JEX655248 JOT655246:JOT655248 JYP655246:JYP655248 KIL655246:KIL655248 KSH655246:KSH655248 LCD655246:LCD655248 LLZ655246:LLZ655248 LVV655246:LVV655248 MFR655246:MFR655248 MPN655246:MPN655248 MZJ655246:MZJ655248 NJF655246:NJF655248 NTB655246:NTB655248 OCX655246:OCX655248 OMT655246:OMT655248 OWP655246:OWP655248 PGL655246:PGL655248 PQH655246:PQH655248 QAD655246:QAD655248 QJZ655246:QJZ655248 QTV655246:QTV655248 RDR655246:RDR655248 RNN655246:RNN655248 RXJ655246:RXJ655248 SHF655246:SHF655248 SRB655246:SRB655248 TAX655246:TAX655248 TKT655246:TKT655248 TUP655246:TUP655248 UEL655246:UEL655248 UOH655246:UOH655248 UYD655246:UYD655248 VHZ655246:VHZ655248 VRV655246:VRV655248 WBR655246:WBR655248 WLN655246:WLN655248 WVJ655246:WVJ655248 IX720782:IX720784 ST720782:ST720784 ACP720782:ACP720784 AML720782:AML720784 AWH720782:AWH720784 BGD720782:BGD720784 BPZ720782:BPZ720784 BZV720782:BZV720784 CJR720782:CJR720784 CTN720782:CTN720784 DDJ720782:DDJ720784 DNF720782:DNF720784 DXB720782:DXB720784 EGX720782:EGX720784 EQT720782:EQT720784 FAP720782:FAP720784 FKL720782:FKL720784 FUH720782:FUH720784 GED720782:GED720784 GNZ720782:GNZ720784 GXV720782:GXV720784 HHR720782:HHR720784 HRN720782:HRN720784 IBJ720782:IBJ720784 ILF720782:ILF720784 IVB720782:IVB720784 JEX720782:JEX720784 JOT720782:JOT720784 JYP720782:JYP720784 KIL720782:KIL720784 KSH720782:KSH720784 LCD720782:LCD720784 LLZ720782:LLZ720784 LVV720782:LVV720784 MFR720782:MFR720784 MPN720782:MPN720784 MZJ720782:MZJ720784 NJF720782:NJF720784 NTB720782:NTB720784 OCX720782:OCX720784 OMT720782:OMT720784 OWP720782:OWP720784 PGL720782:PGL720784 PQH720782:PQH720784 QAD720782:QAD720784 QJZ720782:QJZ720784 QTV720782:QTV720784 RDR720782:RDR720784 RNN720782:RNN720784 RXJ720782:RXJ720784 SHF720782:SHF720784 SRB720782:SRB720784 TAX720782:TAX720784 TKT720782:TKT720784 TUP720782:TUP720784 UEL720782:UEL720784 UOH720782:UOH720784 UYD720782:UYD720784 VHZ720782:VHZ720784 VRV720782:VRV720784 WBR720782:WBR720784 WLN720782:WLN720784 WVJ720782:WVJ720784 IX786318:IX786320 ST786318:ST786320 ACP786318:ACP786320 AML786318:AML786320 AWH786318:AWH786320 BGD786318:BGD786320 BPZ786318:BPZ786320 BZV786318:BZV786320 CJR786318:CJR786320 CTN786318:CTN786320 DDJ786318:DDJ786320 DNF786318:DNF786320 DXB786318:DXB786320 EGX786318:EGX786320 EQT786318:EQT786320 FAP786318:FAP786320 FKL786318:FKL786320 FUH786318:FUH786320 GED786318:GED786320 GNZ786318:GNZ786320 GXV786318:GXV786320 HHR786318:HHR786320 HRN786318:HRN786320 IBJ786318:IBJ786320 ILF786318:ILF786320 IVB786318:IVB786320 JEX786318:JEX786320 JOT786318:JOT786320 JYP786318:JYP786320 KIL786318:KIL786320 KSH786318:KSH786320 LCD786318:LCD786320 LLZ786318:LLZ786320 LVV786318:LVV786320 MFR786318:MFR786320 MPN786318:MPN786320 MZJ786318:MZJ786320 NJF786318:NJF786320 NTB786318:NTB786320 OCX786318:OCX786320 OMT786318:OMT786320 OWP786318:OWP786320 PGL786318:PGL786320 PQH786318:PQH786320 QAD786318:QAD786320 QJZ786318:QJZ786320 QTV786318:QTV786320 RDR786318:RDR786320 RNN786318:RNN786320 RXJ786318:RXJ786320 SHF786318:SHF786320 SRB786318:SRB786320 TAX786318:TAX786320 TKT786318:TKT786320 TUP786318:TUP786320 UEL786318:UEL786320 UOH786318:UOH786320 UYD786318:UYD786320 VHZ786318:VHZ786320 VRV786318:VRV786320 WBR786318:WBR786320 WLN786318:WLN786320 WVJ786318:WVJ786320 IX851854:IX851856 ST851854:ST851856 ACP851854:ACP851856 AML851854:AML851856 AWH851854:AWH851856 BGD851854:BGD851856 BPZ851854:BPZ851856 BZV851854:BZV851856 CJR851854:CJR851856 CTN851854:CTN851856 DDJ851854:DDJ851856 DNF851854:DNF851856 DXB851854:DXB851856 EGX851854:EGX851856 EQT851854:EQT851856 FAP851854:FAP851856 FKL851854:FKL851856 FUH851854:FUH851856 GED851854:GED851856 GNZ851854:GNZ851856 GXV851854:GXV851856 HHR851854:HHR851856 HRN851854:HRN851856 IBJ851854:IBJ851856 ILF851854:ILF851856 IVB851854:IVB851856 JEX851854:JEX851856 JOT851854:JOT851856 JYP851854:JYP851856 KIL851854:KIL851856 KSH851854:KSH851856 LCD851854:LCD851856 LLZ851854:LLZ851856 LVV851854:LVV851856 MFR851854:MFR851856 MPN851854:MPN851856 MZJ851854:MZJ851856 NJF851854:NJF851856 NTB851854:NTB851856 OCX851854:OCX851856 OMT851854:OMT851856 OWP851854:OWP851856 PGL851854:PGL851856 PQH851854:PQH851856 QAD851854:QAD851856 QJZ851854:QJZ851856 QTV851854:QTV851856 RDR851854:RDR851856 RNN851854:RNN851856 RXJ851854:RXJ851856 SHF851854:SHF851856 SRB851854:SRB851856 TAX851854:TAX851856 TKT851854:TKT851856 TUP851854:TUP851856 UEL851854:UEL851856 UOH851854:UOH851856 UYD851854:UYD851856 VHZ851854:VHZ851856 VRV851854:VRV851856 WBR851854:WBR851856 WLN851854:WLN851856 WVJ851854:WVJ851856 IX917390:IX917392 ST917390:ST917392 ACP917390:ACP917392 AML917390:AML917392 AWH917390:AWH917392 BGD917390:BGD917392 BPZ917390:BPZ917392 BZV917390:BZV917392 CJR917390:CJR917392 CTN917390:CTN917392 DDJ917390:DDJ917392 DNF917390:DNF917392 DXB917390:DXB917392 EGX917390:EGX917392 EQT917390:EQT917392 FAP917390:FAP917392 FKL917390:FKL917392 FUH917390:FUH917392 GED917390:GED917392 GNZ917390:GNZ917392 GXV917390:GXV917392 HHR917390:HHR917392 HRN917390:HRN917392 IBJ917390:IBJ917392 ILF917390:ILF917392 IVB917390:IVB917392 JEX917390:JEX917392 JOT917390:JOT917392 JYP917390:JYP917392 KIL917390:KIL917392 KSH917390:KSH917392 LCD917390:LCD917392 LLZ917390:LLZ917392 LVV917390:LVV917392 MFR917390:MFR917392 MPN917390:MPN917392 MZJ917390:MZJ917392 NJF917390:NJF917392 NTB917390:NTB917392 OCX917390:OCX917392 OMT917390:OMT917392 OWP917390:OWP917392 PGL917390:PGL917392 PQH917390:PQH917392 QAD917390:QAD917392 QJZ917390:QJZ917392 QTV917390:QTV917392 RDR917390:RDR917392 RNN917390:RNN917392 RXJ917390:RXJ917392 SHF917390:SHF917392 SRB917390:SRB917392 TAX917390:TAX917392 TKT917390:TKT917392 TUP917390:TUP917392 UEL917390:UEL917392 UOH917390:UOH917392 UYD917390:UYD917392 VHZ917390:VHZ917392 VRV917390:VRV917392 WBR917390:WBR917392 WLN917390:WLN917392 WVJ917390:WVJ917392 IX982926:IX982928 ST982926:ST982928 ACP982926:ACP982928 AML982926:AML982928 AWH982926:AWH982928 BGD982926:BGD982928 BPZ982926:BPZ982928 BZV982926:BZV982928 CJR982926:CJR982928 CTN982926:CTN982928 DDJ982926:DDJ982928 DNF982926:DNF982928 DXB982926:DXB982928 EGX982926:EGX982928 EQT982926:EQT982928 FAP982926:FAP982928 FKL982926:FKL982928 FUH982926:FUH982928 GED982926:GED982928 GNZ982926:GNZ982928 GXV982926:GXV982928 HHR982926:HHR982928 HRN982926:HRN982928 IBJ982926:IBJ982928 ILF982926:ILF982928 IVB982926:IVB982928 JEX982926:JEX982928 JOT982926:JOT982928 JYP982926:JYP982928 KIL982926:KIL982928 KSH982926:KSH982928 LCD982926:LCD982928 LLZ982926:LLZ982928 LVV982926:LVV982928 MFR982926:MFR982928 MPN982926:MPN982928 MZJ982926:MZJ982928 NJF982926:NJF982928 NTB982926:NTB982928 OCX982926:OCX982928 OMT982926:OMT982928 OWP982926:OWP982928 PGL982926:PGL982928 PQH982926:PQH982928 QAD982926:QAD982928 QJZ982926:QJZ982928 QTV982926:QTV982928 RDR982926:RDR982928 RNN982926:RNN982928 RXJ982926:RXJ982928 SHF982926:SHF982928 SRB982926:SRB982928 TAX982926:TAX982928 TKT982926:TKT982928 TUP982926:TUP982928 UEL982926:UEL982928 UOH982926:UOH982928 UYD982926:UYD982928 VHZ982926:VHZ982928 VRV982926:VRV982928 WBR982926:WBR982928 WLN982926:WLN982928 WVJ982926:WVJ982928 IX65403 ST65403 ACP65403 AML65403 AWH65403 BGD65403 BPZ65403 BZV65403 CJR65403 CTN65403 DDJ65403 DNF65403 DXB65403 EGX65403 EQT65403 FAP65403 FKL65403 FUH65403 GED65403 GNZ65403 GXV65403 HHR65403 HRN65403 IBJ65403 ILF65403 IVB65403 JEX65403 JOT65403 JYP65403 KIL65403 KSH65403 LCD65403 LLZ65403 LVV65403 MFR65403 MPN65403 MZJ65403 NJF65403 NTB65403 OCX65403 OMT65403 OWP65403 PGL65403 PQH65403 QAD65403 QJZ65403 QTV65403 RDR65403 RNN65403 RXJ65403 SHF65403 SRB65403 TAX65403 TKT65403 TUP65403 UEL65403 UOH65403 UYD65403 VHZ65403 VRV65403 WBR65403 WLN65403 WVJ65403 IX130939 ST130939 ACP130939 AML130939 AWH130939 BGD130939 BPZ130939 BZV130939 CJR130939 CTN130939 DDJ130939 DNF130939 DXB130939 EGX130939 EQT130939 FAP130939 FKL130939 FUH130939 GED130939 GNZ130939 GXV130939 HHR130939 HRN130939 IBJ130939 ILF130939 IVB130939 JEX130939 JOT130939 JYP130939 KIL130939 KSH130939 LCD130939 LLZ130939 LVV130939 MFR130939 MPN130939 MZJ130939 NJF130939 NTB130939 OCX130939 OMT130939 OWP130939 PGL130939 PQH130939 QAD130939 QJZ130939 QTV130939 RDR130939 RNN130939 RXJ130939 SHF130939 SRB130939 TAX130939 TKT130939 TUP130939 UEL130939 UOH130939 UYD130939 VHZ130939 VRV130939 WBR130939 WLN130939 WVJ130939 IX196475 ST196475 ACP196475 AML196475 AWH196475 BGD196475 BPZ196475 BZV196475 CJR196475 CTN196475 DDJ196475 DNF196475 DXB196475 EGX196475 EQT196475 FAP196475 FKL196475 FUH196475 GED196475 GNZ196475 GXV196475 HHR196475 HRN196475 IBJ196475 ILF196475 IVB196475 JEX196475 JOT196475 JYP196475 KIL196475 KSH196475 LCD196475 LLZ196475 LVV196475 MFR196475 MPN196475 MZJ196475 NJF196475 NTB196475 OCX196475 OMT196475 OWP196475 PGL196475 PQH196475 QAD196475 QJZ196475 QTV196475 RDR196475 RNN196475 RXJ196475 SHF196475 SRB196475 TAX196475 TKT196475 TUP196475 UEL196475 UOH196475 UYD196475 VHZ196475 VRV196475 WBR196475 WLN196475 WVJ196475 IX262011 ST262011 ACP262011 AML262011 AWH262011 BGD262011 BPZ262011 BZV262011 CJR262011 CTN262011 DDJ262011 DNF262011 DXB262011 EGX262011 EQT262011 FAP262011 FKL262011 FUH262011 GED262011 GNZ262011 GXV262011 HHR262011 HRN262011 IBJ262011 ILF262011 IVB262011 JEX262011 JOT262011 JYP262011 KIL262011 KSH262011 LCD262011 LLZ262011 LVV262011 MFR262011 MPN262011 MZJ262011 NJF262011 NTB262011 OCX262011 OMT262011 OWP262011 PGL262011 PQH262011 QAD262011 QJZ262011 QTV262011 RDR262011 RNN262011 RXJ262011 SHF262011 SRB262011 TAX262011 TKT262011 TUP262011 UEL262011 UOH262011 UYD262011 VHZ262011 VRV262011 WBR262011 WLN262011 WVJ262011 IX327547 ST327547 ACP327547 AML327547 AWH327547 BGD327547 BPZ327547 BZV327547 CJR327547 CTN327547 DDJ327547 DNF327547 DXB327547 EGX327547 EQT327547 FAP327547 FKL327547 FUH327547 GED327547 GNZ327547 GXV327547 HHR327547 HRN327547 IBJ327547 ILF327547 IVB327547 JEX327547 JOT327547 JYP327547 KIL327547 KSH327547 LCD327547 LLZ327547 LVV327547 MFR327547 MPN327547 MZJ327547 NJF327547 NTB327547 OCX327547 OMT327547 OWP327547 PGL327547 PQH327547 QAD327547 QJZ327547 QTV327547 RDR327547 RNN327547 RXJ327547 SHF327547 SRB327547 TAX327547 TKT327547 TUP327547 UEL327547 UOH327547 UYD327547 VHZ327547 VRV327547 WBR327547 WLN327547 WVJ327547 IX393083 ST393083 ACP393083 AML393083 AWH393083 BGD393083 BPZ393083 BZV393083 CJR393083 CTN393083 DDJ393083 DNF393083 DXB393083 EGX393083 EQT393083 FAP393083 FKL393083 FUH393083 GED393083 GNZ393083 GXV393083 HHR393083 HRN393083 IBJ393083 ILF393083 IVB393083 JEX393083 JOT393083 JYP393083 KIL393083 KSH393083 LCD393083 LLZ393083 LVV393083 MFR393083 MPN393083 MZJ393083 NJF393083 NTB393083 OCX393083 OMT393083 OWP393083 PGL393083 PQH393083 QAD393083 QJZ393083 QTV393083 RDR393083 RNN393083 RXJ393083 SHF393083 SRB393083 TAX393083 TKT393083 TUP393083 UEL393083 UOH393083 UYD393083 VHZ393083 VRV393083 WBR393083 WLN393083 WVJ393083 IX458619 ST458619 ACP458619 AML458619 AWH458619 BGD458619 BPZ458619 BZV458619 CJR458619 CTN458619 DDJ458619 DNF458619 DXB458619 EGX458619 EQT458619 FAP458619 FKL458619 FUH458619 GED458619 GNZ458619 GXV458619 HHR458619 HRN458619 IBJ458619 ILF458619 IVB458619 JEX458619 JOT458619 JYP458619 KIL458619 KSH458619 LCD458619 LLZ458619 LVV458619 MFR458619 MPN458619 MZJ458619 NJF458619 NTB458619 OCX458619 OMT458619 OWP458619 PGL458619 PQH458619 QAD458619 QJZ458619 QTV458619 RDR458619 RNN458619 RXJ458619 SHF458619 SRB458619 TAX458619 TKT458619 TUP458619 UEL458619 UOH458619 UYD458619 VHZ458619 VRV458619 WBR458619 WLN458619 WVJ458619 IX524155 ST524155 ACP524155 AML524155 AWH524155 BGD524155 BPZ524155 BZV524155 CJR524155 CTN524155 DDJ524155 DNF524155 DXB524155 EGX524155 EQT524155 FAP524155 FKL524155 FUH524155 GED524155 GNZ524155 GXV524155 HHR524155 HRN524155 IBJ524155 ILF524155 IVB524155 JEX524155 JOT524155 JYP524155 KIL524155 KSH524155 LCD524155 LLZ524155 LVV524155 MFR524155 MPN524155 MZJ524155 NJF524155 NTB524155 OCX524155 OMT524155 OWP524155 PGL524155 PQH524155 QAD524155 QJZ524155 QTV524155 RDR524155 RNN524155 RXJ524155 SHF524155 SRB524155 TAX524155 TKT524155 TUP524155 UEL524155 UOH524155 UYD524155 VHZ524155 VRV524155 WBR524155 WLN524155 WVJ524155 IX589691 ST589691 ACP589691 AML589691 AWH589691 BGD589691 BPZ589691 BZV589691 CJR589691 CTN589691 DDJ589691 DNF589691 DXB589691 EGX589691 EQT589691 FAP589691 FKL589691 FUH589691 GED589691 GNZ589691 GXV589691 HHR589691 HRN589691 IBJ589691 ILF589691 IVB589691 JEX589691 JOT589691 JYP589691 KIL589691 KSH589691 LCD589691 LLZ589691 LVV589691 MFR589691 MPN589691 MZJ589691 NJF589691 NTB589691 OCX589691 OMT589691 OWP589691 PGL589691 PQH589691 QAD589691 QJZ589691 QTV589691 RDR589691 RNN589691 RXJ589691 SHF589691 SRB589691 TAX589691 TKT589691 TUP589691 UEL589691 UOH589691 UYD589691 VHZ589691 VRV589691 WBR589691 WLN589691 WVJ589691 IX655227 ST655227 ACP655227 AML655227 AWH655227 BGD655227 BPZ655227 BZV655227 CJR655227 CTN655227 DDJ655227 DNF655227 DXB655227 EGX655227 EQT655227 FAP655227 FKL655227 FUH655227 GED655227 GNZ655227 GXV655227 HHR655227 HRN655227 IBJ655227 ILF655227 IVB655227 JEX655227 JOT655227 JYP655227 KIL655227 KSH655227 LCD655227 LLZ655227 LVV655227 MFR655227 MPN655227 MZJ655227 NJF655227 NTB655227 OCX655227 OMT655227 OWP655227 PGL655227 PQH655227 QAD655227 QJZ655227 QTV655227 RDR655227 RNN655227 RXJ655227 SHF655227 SRB655227 TAX655227 TKT655227 TUP655227 UEL655227 UOH655227 UYD655227 VHZ655227 VRV655227 WBR655227 WLN655227 WVJ655227 IX720763 ST720763 ACP720763 AML720763 AWH720763 BGD720763 BPZ720763 BZV720763 CJR720763 CTN720763 DDJ720763 DNF720763 DXB720763 EGX720763 EQT720763 FAP720763 FKL720763 FUH720763 GED720763 GNZ720763 GXV720763 HHR720763 HRN720763 IBJ720763 ILF720763 IVB720763 JEX720763 JOT720763 JYP720763 KIL720763 KSH720763 LCD720763 LLZ720763 LVV720763 MFR720763 MPN720763 MZJ720763 NJF720763 NTB720763 OCX720763 OMT720763 OWP720763 PGL720763 PQH720763 QAD720763 QJZ720763 QTV720763 RDR720763 RNN720763 RXJ720763 SHF720763 SRB720763 TAX720763 TKT720763 TUP720763 UEL720763 UOH720763 UYD720763 VHZ720763 VRV720763 WBR720763 WLN720763 WVJ720763 IX786299 ST786299 ACP786299 AML786299 AWH786299 BGD786299 BPZ786299 BZV786299 CJR786299 CTN786299 DDJ786299 DNF786299 DXB786299 EGX786299 EQT786299 FAP786299 FKL786299 FUH786299 GED786299 GNZ786299 GXV786299 HHR786299 HRN786299 IBJ786299 ILF786299 IVB786299 JEX786299 JOT786299 JYP786299 KIL786299 KSH786299 LCD786299 LLZ786299 LVV786299 MFR786299 MPN786299 MZJ786299 NJF786299 NTB786299 OCX786299 OMT786299 OWP786299 PGL786299 PQH786299 QAD786299 QJZ786299 QTV786299 RDR786299 RNN786299 RXJ786299 SHF786299 SRB786299 TAX786299 TKT786299 TUP786299 UEL786299 UOH786299 UYD786299 VHZ786299 VRV786299 WBR786299 WLN786299 WVJ786299 IX851835 ST851835 ACP851835 AML851835 AWH851835 BGD851835 BPZ851835 BZV851835 CJR851835 CTN851835 DDJ851835 DNF851835 DXB851835 EGX851835 EQT851835 FAP851835 FKL851835 FUH851835 GED851835 GNZ851835 GXV851835 HHR851835 HRN851835 IBJ851835 ILF851835 IVB851835 JEX851835 JOT851835 JYP851835 KIL851835 KSH851835 LCD851835 LLZ851835 LVV851835 MFR851835 MPN851835 MZJ851835 NJF851835 NTB851835 OCX851835 OMT851835 OWP851835 PGL851835 PQH851835 QAD851835 QJZ851835 QTV851835 RDR851835 RNN851835 RXJ851835 SHF851835 SRB851835 TAX851835 TKT851835 TUP851835 UEL851835 UOH851835 UYD851835 VHZ851835 VRV851835 WBR851835 WLN851835 WVJ851835 IX917371 ST917371 ACP917371 AML917371 AWH917371 BGD917371 BPZ917371 BZV917371 CJR917371 CTN917371 DDJ917371 DNF917371 DXB917371 EGX917371 EQT917371 FAP917371 FKL917371 FUH917371 GED917371 GNZ917371 GXV917371 HHR917371 HRN917371 IBJ917371 ILF917371 IVB917371 JEX917371 JOT917371 JYP917371 KIL917371 KSH917371 LCD917371 LLZ917371 LVV917371 MFR917371 MPN917371 MZJ917371 NJF917371 NTB917371 OCX917371 OMT917371 OWP917371 PGL917371 PQH917371 QAD917371 QJZ917371 QTV917371 RDR917371 RNN917371 RXJ917371 SHF917371 SRB917371 TAX917371 TKT917371 TUP917371 UEL917371 UOH917371 UYD917371 VHZ917371 VRV917371 WBR917371 WLN917371 WVJ917371 IX982907 ST982907 ACP982907 AML982907 AWH982907 BGD982907 BPZ982907 BZV982907 CJR982907 CTN982907 DDJ982907 DNF982907 DXB982907 EGX982907 EQT982907 FAP982907 FKL982907 FUH982907 GED982907 GNZ982907 GXV982907 HHR982907 HRN982907 IBJ982907 ILF982907 IVB982907 JEX982907 JOT982907 JYP982907 KIL982907 KSH982907 LCD982907 LLZ982907 LVV982907 MFR982907 MPN982907 MZJ982907 NJF982907 NTB982907 OCX982907 OMT982907 OWP982907 PGL982907 PQH982907 QAD982907 QJZ982907 QTV982907 RDR982907 RNN982907 RXJ982907 SHF982907 SRB982907 TAX982907 TKT982907 TUP982907 UEL982907 UOH982907 UYD982907 VHZ982907 VRV982907 WBR982907 WLN982907 WVJ982907 IX65450:IX65451 ST65450:ST65451 ACP65450:ACP65451 AML65450:AML65451 AWH65450:AWH65451 BGD65450:BGD65451 BPZ65450:BPZ65451 BZV65450:BZV65451 CJR65450:CJR65451 CTN65450:CTN65451 DDJ65450:DDJ65451 DNF65450:DNF65451 DXB65450:DXB65451 EGX65450:EGX65451 EQT65450:EQT65451 FAP65450:FAP65451 FKL65450:FKL65451 FUH65450:FUH65451 GED65450:GED65451 GNZ65450:GNZ65451 GXV65450:GXV65451 HHR65450:HHR65451 HRN65450:HRN65451 IBJ65450:IBJ65451 ILF65450:ILF65451 IVB65450:IVB65451 JEX65450:JEX65451 JOT65450:JOT65451 JYP65450:JYP65451 KIL65450:KIL65451 KSH65450:KSH65451 LCD65450:LCD65451 LLZ65450:LLZ65451 LVV65450:LVV65451 MFR65450:MFR65451 MPN65450:MPN65451 MZJ65450:MZJ65451 NJF65450:NJF65451 NTB65450:NTB65451 OCX65450:OCX65451 OMT65450:OMT65451 OWP65450:OWP65451 PGL65450:PGL65451 PQH65450:PQH65451 QAD65450:QAD65451 QJZ65450:QJZ65451 QTV65450:QTV65451 RDR65450:RDR65451 RNN65450:RNN65451 RXJ65450:RXJ65451 SHF65450:SHF65451 SRB65450:SRB65451 TAX65450:TAX65451 TKT65450:TKT65451 TUP65450:TUP65451 UEL65450:UEL65451 UOH65450:UOH65451 UYD65450:UYD65451 VHZ65450:VHZ65451 VRV65450:VRV65451 WBR65450:WBR65451 WLN65450:WLN65451 WVJ65450:WVJ65451 IX130986:IX130987 ST130986:ST130987 ACP130986:ACP130987 AML130986:AML130987 AWH130986:AWH130987 BGD130986:BGD130987 BPZ130986:BPZ130987 BZV130986:BZV130987 CJR130986:CJR130987 CTN130986:CTN130987 DDJ130986:DDJ130987 DNF130986:DNF130987 DXB130986:DXB130987 EGX130986:EGX130987 EQT130986:EQT130987 FAP130986:FAP130987 FKL130986:FKL130987 FUH130986:FUH130987 GED130986:GED130987 GNZ130986:GNZ130987 GXV130986:GXV130987 HHR130986:HHR130987 HRN130986:HRN130987 IBJ130986:IBJ130987 ILF130986:ILF130987 IVB130986:IVB130987 JEX130986:JEX130987 JOT130986:JOT130987 JYP130986:JYP130987 KIL130986:KIL130987 KSH130986:KSH130987 LCD130986:LCD130987 LLZ130986:LLZ130987 LVV130986:LVV130987 MFR130986:MFR130987 MPN130986:MPN130987 MZJ130986:MZJ130987 NJF130986:NJF130987 NTB130986:NTB130987 OCX130986:OCX130987 OMT130986:OMT130987 OWP130986:OWP130987 PGL130986:PGL130987 PQH130986:PQH130987 QAD130986:QAD130987 QJZ130986:QJZ130987 QTV130986:QTV130987 RDR130986:RDR130987 RNN130986:RNN130987 RXJ130986:RXJ130987 SHF130986:SHF130987 SRB130986:SRB130987 TAX130986:TAX130987 TKT130986:TKT130987 TUP130986:TUP130987 UEL130986:UEL130987 UOH130986:UOH130987 UYD130986:UYD130987 VHZ130986:VHZ130987 VRV130986:VRV130987 WBR130986:WBR130987 WLN130986:WLN130987 WVJ130986:WVJ130987 IX196522:IX196523 ST196522:ST196523 ACP196522:ACP196523 AML196522:AML196523 AWH196522:AWH196523 BGD196522:BGD196523 BPZ196522:BPZ196523 BZV196522:BZV196523 CJR196522:CJR196523 CTN196522:CTN196523 DDJ196522:DDJ196523 DNF196522:DNF196523 DXB196522:DXB196523 EGX196522:EGX196523 EQT196522:EQT196523 FAP196522:FAP196523 FKL196522:FKL196523 FUH196522:FUH196523 GED196522:GED196523 GNZ196522:GNZ196523 GXV196522:GXV196523 HHR196522:HHR196523 HRN196522:HRN196523 IBJ196522:IBJ196523 ILF196522:ILF196523 IVB196522:IVB196523 JEX196522:JEX196523 JOT196522:JOT196523 JYP196522:JYP196523 KIL196522:KIL196523 KSH196522:KSH196523 LCD196522:LCD196523 LLZ196522:LLZ196523 LVV196522:LVV196523 MFR196522:MFR196523 MPN196522:MPN196523 MZJ196522:MZJ196523 NJF196522:NJF196523 NTB196522:NTB196523 OCX196522:OCX196523 OMT196522:OMT196523 OWP196522:OWP196523 PGL196522:PGL196523 PQH196522:PQH196523 QAD196522:QAD196523 QJZ196522:QJZ196523 QTV196522:QTV196523 RDR196522:RDR196523 RNN196522:RNN196523 RXJ196522:RXJ196523 SHF196522:SHF196523 SRB196522:SRB196523 TAX196522:TAX196523 TKT196522:TKT196523 TUP196522:TUP196523 UEL196522:UEL196523 UOH196522:UOH196523 UYD196522:UYD196523 VHZ196522:VHZ196523 VRV196522:VRV196523 WBR196522:WBR196523 WLN196522:WLN196523 WVJ196522:WVJ196523 IX262058:IX262059 ST262058:ST262059 ACP262058:ACP262059 AML262058:AML262059 AWH262058:AWH262059 BGD262058:BGD262059 BPZ262058:BPZ262059 BZV262058:BZV262059 CJR262058:CJR262059 CTN262058:CTN262059 DDJ262058:DDJ262059 DNF262058:DNF262059 DXB262058:DXB262059 EGX262058:EGX262059 EQT262058:EQT262059 FAP262058:FAP262059 FKL262058:FKL262059 FUH262058:FUH262059 GED262058:GED262059 GNZ262058:GNZ262059 GXV262058:GXV262059 HHR262058:HHR262059 HRN262058:HRN262059 IBJ262058:IBJ262059 ILF262058:ILF262059 IVB262058:IVB262059 JEX262058:JEX262059 JOT262058:JOT262059 JYP262058:JYP262059 KIL262058:KIL262059 KSH262058:KSH262059 LCD262058:LCD262059 LLZ262058:LLZ262059 LVV262058:LVV262059 MFR262058:MFR262059 MPN262058:MPN262059 MZJ262058:MZJ262059 NJF262058:NJF262059 NTB262058:NTB262059 OCX262058:OCX262059 OMT262058:OMT262059 OWP262058:OWP262059 PGL262058:PGL262059 PQH262058:PQH262059 QAD262058:QAD262059 QJZ262058:QJZ262059 QTV262058:QTV262059 RDR262058:RDR262059 RNN262058:RNN262059 RXJ262058:RXJ262059 SHF262058:SHF262059 SRB262058:SRB262059 TAX262058:TAX262059 TKT262058:TKT262059 TUP262058:TUP262059 UEL262058:UEL262059 UOH262058:UOH262059 UYD262058:UYD262059 VHZ262058:VHZ262059 VRV262058:VRV262059 WBR262058:WBR262059 WLN262058:WLN262059 WVJ262058:WVJ262059 IX327594:IX327595 ST327594:ST327595 ACP327594:ACP327595 AML327594:AML327595 AWH327594:AWH327595 BGD327594:BGD327595 BPZ327594:BPZ327595 BZV327594:BZV327595 CJR327594:CJR327595 CTN327594:CTN327595 DDJ327594:DDJ327595 DNF327594:DNF327595 DXB327594:DXB327595 EGX327594:EGX327595 EQT327594:EQT327595 FAP327594:FAP327595 FKL327594:FKL327595 FUH327594:FUH327595 GED327594:GED327595 GNZ327594:GNZ327595 GXV327594:GXV327595 HHR327594:HHR327595 HRN327594:HRN327595 IBJ327594:IBJ327595 ILF327594:ILF327595 IVB327594:IVB327595 JEX327594:JEX327595 JOT327594:JOT327595 JYP327594:JYP327595 KIL327594:KIL327595 KSH327594:KSH327595 LCD327594:LCD327595 LLZ327594:LLZ327595 LVV327594:LVV327595 MFR327594:MFR327595 MPN327594:MPN327595 MZJ327594:MZJ327595 NJF327594:NJF327595 NTB327594:NTB327595 OCX327594:OCX327595 OMT327594:OMT327595 OWP327594:OWP327595 PGL327594:PGL327595 PQH327594:PQH327595 QAD327594:QAD327595 QJZ327594:QJZ327595 QTV327594:QTV327595 RDR327594:RDR327595 RNN327594:RNN327595 RXJ327594:RXJ327595 SHF327594:SHF327595 SRB327594:SRB327595 TAX327594:TAX327595 TKT327594:TKT327595 TUP327594:TUP327595 UEL327594:UEL327595 UOH327594:UOH327595 UYD327594:UYD327595 VHZ327594:VHZ327595 VRV327594:VRV327595 WBR327594:WBR327595 WLN327594:WLN327595 WVJ327594:WVJ327595 IX393130:IX393131 ST393130:ST393131 ACP393130:ACP393131 AML393130:AML393131 AWH393130:AWH393131 BGD393130:BGD393131 BPZ393130:BPZ393131 BZV393130:BZV393131 CJR393130:CJR393131 CTN393130:CTN393131 DDJ393130:DDJ393131 DNF393130:DNF393131 DXB393130:DXB393131 EGX393130:EGX393131 EQT393130:EQT393131 FAP393130:FAP393131 FKL393130:FKL393131 FUH393130:FUH393131 GED393130:GED393131 GNZ393130:GNZ393131 GXV393130:GXV393131 HHR393130:HHR393131 HRN393130:HRN393131 IBJ393130:IBJ393131 ILF393130:ILF393131 IVB393130:IVB393131 JEX393130:JEX393131 JOT393130:JOT393131 JYP393130:JYP393131 KIL393130:KIL393131 KSH393130:KSH393131 LCD393130:LCD393131 LLZ393130:LLZ393131 LVV393130:LVV393131 MFR393130:MFR393131 MPN393130:MPN393131 MZJ393130:MZJ393131 NJF393130:NJF393131 NTB393130:NTB393131 OCX393130:OCX393131 OMT393130:OMT393131 OWP393130:OWP393131 PGL393130:PGL393131 PQH393130:PQH393131 QAD393130:QAD393131 QJZ393130:QJZ393131 QTV393130:QTV393131 RDR393130:RDR393131 RNN393130:RNN393131 RXJ393130:RXJ393131 SHF393130:SHF393131 SRB393130:SRB393131 TAX393130:TAX393131 TKT393130:TKT393131 TUP393130:TUP393131 UEL393130:UEL393131 UOH393130:UOH393131 UYD393130:UYD393131 VHZ393130:VHZ393131 VRV393130:VRV393131 WBR393130:WBR393131 WLN393130:WLN393131 WVJ393130:WVJ393131 IX458666:IX458667 ST458666:ST458667 ACP458666:ACP458667 AML458666:AML458667 AWH458666:AWH458667 BGD458666:BGD458667 BPZ458666:BPZ458667 BZV458666:BZV458667 CJR458666:CJR458667 CTN458666:CTN458667 DDJ458666:DDJ458667 DNF458666:DNF458667 DXB458666:DXB458667 EGX458666:EGX458667 EQT458666:EQT458667 FAP458666:FAP458667 FKL458666:FKL458667 FUH458666:FUH458667 GED458666:GED458667 GNZ458666:GNZ458667 GXV458666:GXV458667 HHR458666:HHR458667 HRN458666:HRN458667 IBJ458666:IBJ458667 ILF458666:ILF458667 IVB458666:IVB458667 JEX458666:JEX458667 JOT458666:JOT458667 JYP458666:JYP458667 KIL458666:KIL458667 KSH458666:KSH458667 LCD458666:LCD458667 LLZ458666:LLZ458667 LVV458666:LVV458667 MFR458666:MFR458667 MPN458666:MPN458667 MZJ458666:MZJ458667 NJF458666:NJF458667 NTB458666:NTB458667 OCX458666:OCX458667 OMT458666:OMT458667 OWP458666:OWP458667 PGL458666:PGL458667 PQH458666:PQH458667 QAD458666:QAD458667 QJZ458666:QJZ458667 QTV458666:QTV458667 RDR458666:RDR458667 RNN458666:RNN458667 RXJ458666:RXJ458667 SHF458666:SHF458667 SRB458666:SRB458667 TAX458666:TAX458667 TKT458666:TKT458667 TUP458666:TUP458667 UEL458666:UEL458667 UOH458666:UOH458667 UYD458666:UYD458667 VHZ458666:VHZ458667 VRV458666:VRV458667 WBR458666:WBR458667 WLN458666:WLN458667 WVJ458666:WVJ458667 IX524202:IX524203 ST524202:ST524203 ACP524202:ACP524203 AML524202:AML524203 AWH524202:AWH524203 BGD524202:BGD524203 BPZ524202:BPZ524203 BZV524202:BZV524203 CJR524202:CJR524203 CTN524202:CTN524203 DDJ524202:DDJ524203 DNF524202:DNF524203 DXB524202:DXB524203 EGX524202:EGX524203 EQT524202:EQT524203 FAP524202:FAP524203 FKL524202:FKL524203 FUH524202:FUH524203 GED524202:GED524203 GNZ524202:GNZ524203 GXV524202:GXV524203 HHR524202:HHR524203 HRN524202:HRN524203 IBJ524202:IBJ524203 ILF524202:ILF524203 IVB524202:IVB524203 JEX524202:JEX524203 JOT524202:JOT524203 JYP524202:JYP524203 KIL524202:KIL524203 KSH524202:KSH524203 LCD524202:LCD524203 LLZ524202:LLZ524203 LVV524202:LVV524203 MFR524202:MFR524203 MPN524202:MPN524203 MZJ524202:MZJ524203 NJF524202:NJF524203 NTB524202:NTB524203 OCX524202:OCX524203 OMT524202:OMT524203 OWP524202:OWP524203 PGL524202:PGL524203 PQH524202:PQH524203 QAD524202:QAD524203 QJZ524202:QJZ524203 QTV524202:QTV524203 RDR524202:RDR524203 RNN524202:RNN524203 RXJ524202:RXJ524203 SHF524202:SHF524203 SRB524202:SRB524203 TAX524202:TAX524203 TKT524202:TKT524203 TUP524202:TUP524203 UEL524202:UEL524203 UOH524202:UOH524203 UYD524202:UYD524203 VHZ524202:VHZ524203 VRV524202:VRV524203 WBR524202:WBR524203 WLN524202:WLN524203 WVJ524202:WVJ524203 IX589738:IX589739 ST589738:ST589739 ACP589738:ACP589739 AML589738:AML589739 AWH589738:AWH589739 BGD589738:BGD589739 BPZ589738:BPZ589739 BZV589738:BZV589739 CJR589738:CJR589739 CTN589738:CTN589739 DDJ589738:DDJ589739 DNF589738:DNF589739 DXB589738:DXB589739 EGX589738:EGX589739 EQT589738:EQT589739 FAP589738:FAP589739 FKL589738:FKL589739 FUH589738:FUH589739 GED589738:GED589739 GNZ589738:GNZ589739 GXV589738:GXV589739 HHR589738:HHR589739 HRN589738:HRN589739 IBJ589738:IBJ589739 ILF589738:ILF589739 IVB589738:IVB589739 JEX589738:JEX589739 JOT589738:JOT589739 JYP589738:JYP589739 KIL589738:KIL589739 KSH589738:KSH589739 LCD589738:LCD589739 LLZ589738:LLZ589739 LVV589738:LVV589739 MFR589738:MFR589739 MPN589738:MPN589739 MZJ589738:MZJ589739 NJF589738:NJF589739 NTB589738:NTB589739 OCX589738:OCX589739 OMT589738:OMT589739 OWP589738:OWP589739 PGL589738:PGL589739 PQH589738:PQH589739 QAD589738:QAD589739 QJZ589738:QJZ589739 QTV589738:QTV589739 RDR589738:RDR589739 RNN589738:RNN589739 RXJ589738:RXJ589739 SHF589738:SHF589739 SRB589738:SRB589739 TAX589738:TAX589739 TKT589738:TKT589739 TUP589738:TUP589739 UEL589738:UEL589739 UOH589738:UOH589739 UYD589738:UYD589739 VHZ589738:VHZ589739 VRV589738:VRV589739 WBR589738:WBR589739 WLN589738:WLN589739 WVJ589738:WVJ589739 IX655274:IX655275 ST655274:ST655275 ACP655274:ACP655275 AML655274:AML655275 AWH655274:AWH655275 BGD655274:BGD655275 BPZ655274:BPZ655275 BZV655274:BZV655275 CJR655274:CJR655275 CTN655274:CTN655275 DDJ655274:DDJ655275 DNF655274:DNF655275 DXB655274:DXB655275 EGX655274:EGX655275 EQT655274:EQT655275 FAP655274:FAP655275 FKL655274:FKL655275 FUH655274:FUH655275 GED655274:GED655275 GNZ655274:GNZ655275 GXV655274:GXV655275 HHR655274:HHR655275 HRN655274:HRN655275 IBJ655274:IBJ655275 ILF655274:ILF655275 IVB655274:IVB655275 JEX655274:JEX655275 JOT655274:JOT655275 JYP655274:JYP655275 KIL655274:KIL655275 KSH655274:KSH655275 LCD655274:LCD655275 LLZ655274:LLZ655275 LVV655274:LVV655275 MFR655274:MFR655275 MPN655274:MPN655275 MZJ655274:MZJ655275 NJF655274:NJF655275 NTB655274:NTB655275 OCX655274:OCX655275 OMT655274:OMT655275 OWP655274:OWP655275 PGL655274:PGL655275 PQH655274:PQH655275 QAD655274:QAD655275 QJZ655274:QJZ655275 QTV655274:QTV655275 RDR655274:RDR655275 RNN655274:RNN655275 RXJ655274:RXJ655275 SHF655274:SHF655275 SRB655274:SRB655275 TAX655274:TAX655275 TKT655274:TKT655275 TUP655274:TUP655275 UEL655274:UEL655275 UOH655274:UOH655275 UYD655274:UYD655275 VHZ655274:VHZ655275 VRV655274:VRV655275 WBR655274:WBR655275 WLN655274:WLN655275 WVJ655274:WVJ655275 IX720810:IX720811 ST720810:ST720811 ACP720810:ACP720811 AML720810:AML720811 AWH720810:AWH720811 BGD720810:BGD720811 BPZ720810:BPZ720811 BZV720810:BZV720811 CJR720810:CJR720811 CTN720810:CTN720811 DDJ720810:DDJ720811 DNF720810:DNF720811 DXB720810:DXB720811 EGX720810:EGX720811 EQT720810:EQT720811 FAP720810:FAP720811 FKL720810:FKL720811 FUH720810:FUH720811 GED720810:GED720811 GNZ720810:GNZ720811 GXV720810:GXV720811 HHR720810:HHR720811 HRN720810:HRN720811 IBJ720810:IBJ720811 ILF720810:ILF720811 IVB720810:IVB720811 JEX720810:JEX720811 JOT720810:JOT720811 JYP720810:JYP720811 KIL720810:KIL720811 KSH720810:KSH720811 LCD720810:LCD720811 LLZ720810:LLZ720811 LVV720810:LVV720811 MFR720810:MFR720811 MPN720810:MPN720811 MZJ720810:MZJ720811 NJF720810:NJF720811 NTB720810:NTB720811 OCX720810:OCX720811 OMT720810:OMT720811 OWP720810:OWP720811 PGL720810:PGL720811 PQH720810:PQH720811 QAD720810:QAD720811 QJZ720810:QJZ720811 QTV720810:QTV720811 RDR720810:RDR720811 RNN720810:RNN720811 RXJ720810:RXJ720811 SHF720810:SHF720811 SRB720810:SRB720811 TAX720810:TAX720811 TKT720810:TKT720811 TUP720810:TUP720811 UEL720810:UEL720811 UOH720810:UOH720811 UYD720810:UYD720811 VHZ720810:VHZ720811 VRV720810:VRV720811 WBR720810:WBR720811 WLN720810:WLN720811 WVJ720810:WVJ720811 IX786346:IX786347 ST786346:ST786347 ACP786346:ACP786347 AML786346:AML786347 AWH786346:AWH786347 BGD786346:BGD786347 BPZ786346:BPZ786347 BZV786346:BZV786347 CJR786346:CJR786347 CTN786346:CTN786347 DDJ786346:DDJ786347 DNF786346:DNF786347 DXB786346:DXB786347 EGX786346:EGX786347 EQT786346:EQT786347 FAP786346:FAP786347 FKL786346:FKL786347 FUH786346:FUH786347 GED786346:GED786347 GNZ786346:GNZ786347 GXV786346:GXV786347 HHR786346:HHR786347 HRN786346:HRN786347 IBJ786346:IBJ786347 ILF786346:ILF786347 IVB786346:IVB786347 JEX786346:JEX786347 JOT786346:JOT786347 JYP786346:JYP786347 KIL786346:KIL786347 KSH786346:KSH786347 LCD786346:LCD786347 LLZ786346:LLZ786347 LVV786346:LVV786347 MFR786346:MFR786347 MPN786346:MPN786347 MZJ786346:MZJ786347 NJF786346:NJF786347 NTB786346:NTB786347 OCX786346:OCX786347 OMT786346:OMT786347 OWP786346:OWP786347 PGL786346:PGL786347 PQH786346:PQH786347 QAD786346:QAD786347 QJZ786346:QJZ786347 QTV786346:QTV786347 RDR786346:RDR786347 RNN786346:RNN786347 RXJ786346:RXJ786347 SHF786346:SHF786347 SRB786346:SRB786347 TAX786346:TAX786347 TKT786346:TKT786347 TUP786346:TUP786347 UEL786346:UEL786347 UOH786346:UOH786347 UYD786346:UYD786347 VHZ786346:VHZ786347 VRV786346:VRV786347 WBR786346:WBR786347 WLN786346:WLN786347 WVJ786346:WVJ786347 IX851882:IX851883 ST851882:ST851883 ACP851882:ACP851883 AML851882:AML851883 AWH851882:AWH851883 BGD851882:BGD851883 BPZ851882:BPZ851883 BZV851882:BZV851883 CJR851882:CJR851883 CTN851882:CTN851883 DDJ851882:DDJ851883 DNF851882:DNF851883 DXB851882:DXB851883 EGX851882:EGX851883 EQT851882:EQT851883 FAP851882:FAP851883 FKL851882:FKL851883 FUH851882:FUH851883 GED851882:GED851883 GNZ851882:GNZ851883 GXV851882:GXV851883 HHR851882:HHR851883 HRN851882:HRN851883 IBJ851882:IBJ851883 ILF851882:ILF851883 IVB851882:IVB851883 JEX851882:JEX851883 JOT851882:JOT851883 JYP851882:JYP851883 KIL851882:KIL851883 KSH851882:KSH851883 LCD851882:LCD851883 LLZ851882:LLZ851883 LVV851882:LVV851883 MFR851882:MFR851883 MPN851882:MPN851883 MZJ851882:MZJ851883 NJF851882:NJF851883 NTB851882:NTB851883 OCX851882:OCX851883 OMT851882:OMT851883 OWP851882:OWP851883 PGL851882:PGL851883 PQH851882:PQH851883 QAD851882:QAD851883 QJZ851882:QJZ851883 QTV851882:QTV851883 RDR851882:RDR851883 RNN851882:RNN851883 RXJ851882:RXJ851883 SHF851882:SHF851883 SRB851882:SRB851883 TAX851882:TAX851883 TKT851882:TKT851883 TUP851882:TUP851883 UEL851882:UEL851883 UOH851882:UOH851883 UYD851882:UYD851883 VHZ851882:VHZ851883 VRV851882:VRV851883 WBR851882:WBR851883 WLN851882:WLN851883 WVJ851882:WVJ851883 IX917418:IX917419 ST917418:ST917419 ACP917418:ACP917419 AML917418:AML917419 AWH917418:AWH917419 BGD917418:BGD917419 BPZ917418:BPZ917419 BZV917418:BZV917419 CJR917418:CJR917419 CTN917418:CTN917419 DDJ917418:DDJ917419 DNF917418:DNF917419 DXB917418:DXB917419 EGX917418:EGX917419 EQT917418:EQT917419 FAP917418:FAP917419 FKL917418:FKL917419 FUH917418:FUH917419 GED917418:GED917419 GNZ917418:GNZ917419 GXV917418:GXV917419 HHR917418:HHR917419 HRN917418:HRN917419 IBJ917418:IBJ917419 ILF917418:ILF917419 IVB917418:IVB917419 JEX917418:JEX917419 JOT917418:JOT917419 JYP917418:JYP917419 KIL917418:KIL917419 KSH917418:KSH917419 LCD917418:LCD917419 LLZ917418:LLZ917419 LVV917418:LVV917419 MFR917418:MFR917419 MPN917418:MPN917419 MZJ917418:MZJ917419 NJF917418:NJF917419 NTB917418:NTB917419 OCX917418:OCX917419 OMT917418:OMT917419 OWP917418:OWP917419 PGL917418:PGL917419 PQH917418:PQH917419 QAD917418:QAD917419 QJZ917418:QJZ917419 QTV917418:QTV917419 RDR917418:RDR917419 RNN917418:RNN917419 RXJ917418:RXJ917419 SHF917418:SHF917419 SRB917418:SRB917419 TAX917418:TAX917419 TKT917418:TKT917419 TUP917418:TUP917419 UEL917418:UEL917419 UOH917418:UOH917419 UYD917418:UYD917419 VHZ917418:VHZ917419 VRV917418:VRV917419 WBR917418:WBR917419 WLN917418:WLN917419 WVJ917418:WVJ917419 IX982954:IX982955 ST982954:ST982955 ACP982954:ACP982955 AML982954:AML982955 AWH982954:AWH982955 BGD982954:BGD982955 BPZ982954:BPZ982955 BZV982954:BZV982955 CJR982954:CJR982955 CTN982954:CTN982955 DDJ982954:DDJ982955 DNF982954:DNF982955 DXB982954:DXB982955 EGX982954:EGX982955 EQT982954:EQT982955 FAP982954:FAP982955 FKL982954:FKL982955 FUH982954:FUH982955 GED982954:GED982955 GNZ982954:GNZ982955 GXV982954:GXV982955 HHR982954:HHR982955 HRN982954:HRN982955 IBJ982954:IBJ982955 ILF982954:ILF982955 IVB982954:IVB982955 JEX982954:JEX982955 JOT982954:JOT982955 JYP982954:JYP982955 KIL982954:KIL982955 KSH982954:KSH982955 LCD982954:LCD982955 LLZ982954:LLZ982955 LVV982954:LVV982955 MFR982954:MFR982955 MPN982954:MPN982955 MZJ982954:MZJ982955 NJF982954:NJF982955 NTB982954:NTB982955 OCX982954:OCX982955 OMT982954:OMT982955 OWP982954:OWP982955 PGL982954:PGL982955 PQH982954:PQH982955 QAD982954:QAD982955 QJZ982954:QJZ982955 QTV982954:QTV982955 RDR982954:RDR982955 RNN982954:RNN982955 RXJ982954:RXJ982955 SHF982954:SHF982955 SRB982954:SRB982955 TAX982954:TAX982955 TKT982954:TKT982955 TUP982954:TUP982955 UEL982954:UEL982955 UOH982954:UOH982955 UYD982954:UYD982955 VHZ982954:VHZ982955 VRV982954:VRV982955 WBR982954:WBR982955 WLN982954:WLN982955 WVJ982954:WVJ982955 IX65482:IX65518 ST65482:ST65518 ACP65482:ACP65518 AML65482:AML65518 AWH65482:AWH65518 BGD65482:BGD65518 BPZ65482:BPZ65518 BZV65482:BZV65518 CJR65482:CJR65518 CTN65482:CTN65518 DDJ65482:DDJ65518 DNF65482:DNF65518 DXB65482:DXB65518 EGX65482:EGX65518 EQT65482:EQT65518 FAP65482:FAP65518 FKL65482:FKL65518 FUH65482:FUH65518 GED65482:GED65518 GNZ65482:GNZ65518 GXV65482:GXV65518 HHR65482:HHR65518 HRN65482:HRN65518 IBJ65482:IBJ65518 ILF65482:ILF65518 IVB65482:IVB65518 JEX65482:JEX65518 JOT65482:JOT65518 JYP65482:JYP65518 KIL65482:KIL65518 KSH65482:KSH65518 LCD65482:LCD65518 LLZ65482:LLZ65518 LVV65482:LVV65518 MFR65482:MFR65518 MPN65482:MPN65518 MZJ65482:MZJ65518 NJF65482:NJF65518 NTB65482:NTB65518 OCX65482:OCX65518 OMT65482:OMT65518 OWP65482:OWP65518 PGL65482:PGL65518 PQH65482:PQH65518 QAD65482:QAD65518 QJZ65482:QJZ65518 QTV65482:QTV65518 RDR65482:RDR65518 RNN65482:RNN65518 RXJ65482:RXJ65518 SHF65482:SHF65518 SRB65482:SRB65518 TAX65482:TAX65518 TKT65482:TKT65518 TUP65482:TUP65518 UEL65482:UEL65518 UOH65482:UOH65518 UYD65482:UYD65518 VHZ65482:VHZ65518 VRV65482:VRV65518 WBR65482:WBR65518 WLN65482:WLN65518 WVJ65482:WVJ65518 IX131018:IX131054 ST131018:ST131054 ACP131018:ACP131054 AML131018:AML131054 AWH131018:AWH131054 BGD131018:BGD131054 BPZ131018:BPZ131054 BZV131018:BZV131054 CJR131018:CJR131054 CTN131018:CTN131054 DDJ131018:DDJ131054 DNF131018:DNF131054 DXB131018:DXB131054 EGX131018:EGX131054 EQT131018:EQT131054 FAP131018:FAP131054 FKL131018:FKL131054 FUH131018:FUH131054 GED131018:GED131054 GNZ131018:GNZ131054 GXV131018:GXV131054 HHR131018:HHR131054 HRN131018:HRN131054 IBJ131018:IBJ131054 ILF131018:ILF131054 IVB131018:IVB131054 JEX131018:JEX131054 JOT131018:JOT131054 JYP131018:JYP131054 KIL131018:KIL131054 KSH131018:KSH131054 LCD131018:LCD131054 LLZ131018:LLZ131054 LVV131018:LVV131054 MFR131018:MFR131054 MPN131018:MPN131054 MZJ131018:MZJ131054 NJF131018:NJF131054 NTB131018:NTB131054 OCX131018:OCX131054 OMT131018:OMT131054 OWP131018:OWP131054 PGL131018:PGL131054 PQH131018:PQH131054 QAD131018:QAD131054 QJZ131018:QJZ131054 QTV131018:QTV131054 RDR131018:RDR131054 RNN131018:RNN131054 RXJ131018:RXJ131054 SHF131018:SHF131054 SRB131018:SRB131054 TAX131018:TAX131054 TKT131018:TKT131054 TUP131018:TUP131054 UEL131018:UEL131054 UOH131018:UOH131054 UYD131018:UYD131054 VHZ131018:VHZ131054 VRV131018:VRV131054 WBR131018:WBR131054 WLN131018:WLN131054 WVJ131018:WVJ131054 IX196554:IX196590 ST196554:ST196590 ACP196554:ACP196590 AML196554:AML196590 AWH196554:AWH196590 BGD196554:BGD196590 BPZ196554:BPZ196590 BZV196554:BZV196590 CJR196554:CJR196590 CTN196554:CTN196590 DDJ196554:DDJ196590 DNF196554:DNF196590 DXB196554:DXB196590 EGX196554:EGX196590 EQT196554:EQT196590 FAP196554:FAP196590 FKL196554:FKL196590 FUH196554:FUH196590 GED196554:GED196590 GNZ196554:GNZ196590 GXV196554:GXV196590 HHR196554:HHR196590 HRN196554:HRN196590 IBJ196554:IBJ196590 ILF196554:ILF196590 IVB196554:IVB196590 JEX196554:JEX196590 JOT196554:JOT196590 JYP196554:JYP196590 KIL196554:KIL196590 KSH196554:KSH196590 LCD196554:LCD196590 LLZ196554:LLZ196590 LVV196554:LVV196590 MFR196554:MFR196590 MPN196554:MPN196590 MZJ196554:MZJ196590 NJF196554:NJF196590 NTB196554:NTB196590 OCX196554:OCX196590 OMT196554:OMT196590 OWP196554:OWP196590 PGL196554:PGL196590 PQH196554:PQH196590 QAD196554:QAD196590 QJZ196554:QJZ196590 QTV196554:QTV196590 RDR196554:RDR196590 RNN196554:RNN196590 RXJ196554:RXJ196590 SHF196554:SHF196590 SRB196554:SRB196590 TAX196554:TAX196590 TKT196554:TKT196590 TUP196554:TUP196590 UEL196554:UEL196590 UOH196554:UOH196590 UYD196554:UYD196590 VHZ196554:VHZ196590 VRV196554:VRV196590 WBR196554:WBR196590 WLN196554:WLN196590 WVJ196554:WVJ196590 IX262090:IX262126 ST262090:ST262126 ACP262090:ACP262126 AML262090:AML262126 AWH262090:AWH262126 BGD262090:BGD262126 BPZ262090:BPZ262126 BZV262090:BZV262126 CJR262090:CJR262126 CTN262090:CTN262126 DDJ262090:DDJ262126 DNF262090:DNF262126 DXB262090:DXB262126 EGX262090:EGX262126 EQT262090:EQT262126 FAP262090:FAP262126 FKL262090:FKL262126 FUH262090:FUH262126 GED262090:GED262126 GNZ262090:GNZ262126 GXV262090:GXV262126 HHR262090:HHR262126 HRN262090:HRN262126 IBJ262090:IBJ262126 ILF262090:ILF262126 IVB262090:IVB262126 JEX262090:JEX262126 JOT262090:JOT262126 JYP262090:JYP262126 KIL262090:KIL262126 KSH262090:KSH262126 LCD262090:LCD262126 LLZ262090:LLZ262126 LVV262090:LVV262126 MFR262090:MFR262126 MPN262090:MPN262126 MZJ262090:MZJ262126 NJF262090:NJF262126 NTB262090:NTB262126 OCX262090:OCX262126 OMT262090:OMT262126 OWP262090:OWP262126 PGL262090:PGL262126 PQH262090:PQH262126 QAD262090:QAD262126 QJZ262090:QJZ262126 QTV262090:QTV262126 RDR262090:RDR262126 RNN262090:RNN262126 RXJ262090:RXJ262126 SHF262090:SHF262126 SRB262090:SRB262126 TAX262090:TAX262126 TKT262090:TKT262126 TUP262090:TUP262126 UEL262090:UEL262126 UOH262090:UOH262126 UYD262090:UYD262126 VHZ262090:VHZ262126 VRV262090:VRV262126 WBR262090:WBR262126 WLN262090:WLN262126 WVJ262090:WVJ262126 IX327626:IX327662 ST327626:ST327662 ACP327626:ACP327662 AML327626:AML327662 AWH327626:AWH327662 BGD327626:BGD327662 BPZ327626:BPZ327662 BZV327626:BZV327662 CJR327626:CJR327662 CTN327626:CTN327662 DDJ327626:DDJ327662 DNF327626:DNF327662 DXB327626:DXB327662 EGX327626:EGX327662 EQT327626:EQT327662 FAP327626:FAP327662 FKL327626:FKL327662 FUH327626:FUH327662 GED327626:GED327662 GNZ327626:GNZ327662 GXV327626:GXV327662 HHR327626:HHR327662 HRN327626:HRN327662 IBJ327626:IBJ327662 ILF327626:ILF327662 IVB327626:IVB327662 JEX327626:JEX327662 JOT327626:JOT327662 JYP327626:JYP327662 KIL327626:KIL327662 KSH327626:KSH327662 LCD327626:LCD327662 LLZ327626:LLZ327662 LVV327626:LVV327662 MFR327626:MFR327662 MPN327626:MPN327662 MZJ327626:MZJ327662 NJF327626:NJF327662 NTB327626:NTB327662 OCX327626:OCX327662 OMT327626:OMT327662 OWP327626:OWP327662 PGL327626:PGL327662 PQH327626:PQH327662 QAD327626:QAD327662 QJZ327626:QJZ327662 QTV327626:QTV327662 RDR327626:RDR327662 RNN327626:RNN327662 RXJ327626:RXJ327662 SHF327626:SHF327662 SRB327626:SRB327662 TAX327626:TAX327662 TKT327626:TKT327662 TUP327626:TUP327662 UEL327626:UEL327662 UOH327626:UOH327662 UYD327626:UYD327662 VHZ327626:VHZ327662 VRV327626:VRV327662 WBR327626:WBR327662 WLN327626:WLN327662 WVJ327626:WVJ327662 IX393162:IX393198 ST393162:ST393198 ACP393162:ACP393198 AML393162:AML393198 AWH393162:AWH393198 BGD393162:BGD393198 BPZ393162:BPZ393198 BZV393162:BZV393198 CJR393162:CJR393198 CTN393162:CTN393198 DDJ393162:DDJ393198 DNF393162:DNF393198 DXB393162:DXB393198 EGX393162:EGX393198 EQT393162:EQT393198 FAP393162:FAP393198 FKL393162:FKL393198 FUH393162:FUH393198 GED393162:GED393198 GNZ393162:GNZ393198 GXV393162:GXV393198 HHR393162:HHR393198 HRN393162:HRN393198 IBJ393162:IBJ393198 ILF393162:ILF393198 IVB393162:IVB393198 JEX393162:JEX393198 JOT393162:JOT393198 JYP393162:JYP393198 KIL393162:KIL393198 KSH393162:KSH393198 LCD393162:LCD393198 LLZ393162:LLZ393198 LVV393162:LVV393198 MFR393162:MFR393198 MPN393162:MPN393198 MZJ393162:MZJ393198 NJF393162:NJF393198 NTB393162:NTB393198 OCX393162:OCX393198 OMT393162:OMT393198 OWP393162:OWP393198 PGL393162:PGL393198 PQH393162:PQH393198 QAD393162:QAD393198 QJZ393162:QJZ393198 QTV393162:QTV393198 RDR393162:RDR393198 RNN393162:RNN393198 RXJ393162:RXJ393198 SHF393162:SHF393198 SRB393162:SRB393198 TAX393162:TAX393198 TKT393162:TKT393198 TUP393162:TUP393198 UEL393162:UEL393198 UOH393162:UOH393198 UYD393162:UYD393198 VHZ393162:VHZ393198 VRV393162:VRV393198 WBR393162:WBR393198 WLN393162:WLN393198 WVJ393162:WVJ393198 IX458698:IX458734 ST458698:ST458734 ACP458698:ACP458734 AML458698:AML458734 AWH458698:AWH458734 BGD458698:BGD458734 BPZ458698:BPZ458734 BZV458698:BZV458734 CJR458698:CJR458734 CTN458698:CTN458734 DDJ458698:DDJ458734 DNF458698:DNF458734 DXB458698:DXB458734 EGX458698:EGX458734 EQT458698:EQT458734 FAP458698:FAP458734 FKL458698:FKL458734 FUH458698:FUH458734 GED458698:GED458734 GNZ458698:GNZ458734 GXV458698:GXV458734 HHR458698:HHR458734 HRN458698:HRN458734 IBJ458698:IBJ458734 ILF458698:ILF458734 IVB458698:IVB458734 JEX458698:JEX458734 JOT458698:JOT458734 JYP458698:JYP458734 KIL458698:KIL458734 KSH458698:KSH458734 LCD458698:LCD458734 LLZ458698:LLZ458734 LVV458698:LVV458734 MFR458698:MFR458734 MPN458698:MPN458734 MZJ458698:MZJ458734 NJF458698:NJF458734 NTB458698:NTB458734 OCX458698:OCX458734 OMT458698:OMT458734 OWP458698:OWP458734 PGL458698:PGL458734 PQH458698:PQH458734 QAD458698:QAD458734 QJZ458698:QJZ458734 QTV458698:QTV458734 RDR458698:RDR458734 RNN458698:RNN458734 RXJ458698:RXJ458734 SHF458698:SHF458734 SRB458698:SRB458734 TAX458698:TAX458734 TKT458698:TKT458734 TUP458698:TUP458734 UEL458698:UEL458734 UOH458698:UOH458734 UYD458698:UYD458734 VHZ458698:VHZ458734 VRV458698:VRV458734 WBR458698:WBR458734 WLN458698:WLN458734 WVJ458698:WVJ458734 IX524234:IX524270 ST524234:ST524270 ACP524234:ACP524270 AML524234:AML524270 AWH524234:AWH524270 BGD524234:BGD524270 BPZ524234:BPZ524270 BZV524234:BZV524270 CJR524234:CJR524270 CTN524234:CTN524270 DDJ524234:DDJ524270 DNF524234:DNF524270 DXB524234:DXB524270 EGX524234:EGX524270 EQT524234:EQT524270 FAP524234:FAP524270 FKL524234:FKL524270 FUH524234:FUH524270 GED524234:GED524270 GNZ524234:GNZ524270 GXV524234:GXV524270 HHR524234:HHR524270 HRN524234:HRN524270 IBJ524234:IBJ524270 ILF524234:ILF524270 IVB524234:IVB524270 JEX524234:JEX524270 JOT524234:JOT524270 JYP524234:JYP524270 KIL524234:KIL524270 KSH524234:KSH524270 LCD524234:LCD524270 LLZ524234:LLZ524270 LVV524234:LVV524270 MFR524234:MFR524270 MPN524234:MPN524270 MZJ524234:MZJ524270 NJF524234:NJF524270 NTB524234:NTB524270 OCX524234:OCX524270 OMT524234:OMT524270 OWP524234:OWP524270 PGL524234:PGL524270 PQH524234:PQH524270 QAD524234:QAD524270 QJZ524234:QJZ524270 QTV524234:QTV524270 RDR524234:RDR524270 RNN524234:RNN524270 RXJ524234:RXJ524270 SHF524234:SHF524270 SRB524234:SRB524270 TAX524234:TAX524270 TKT524234:TKT524270 TUP524234:TUP524270 UEL524234:UEL524270 UOH524234:UOH524270 UYD524234:UYD524270 VHZ524234:VHZ524270 VRV524234:VRV524270 WBR524234:WBR524270 WLN524234:WLN524270 WVJ524234:WVJ524270 IX589770:IX589806 ST589770:ST589806 ACP589770:ACP589806 AML589770:AML589806 AWH589770:AWH589806 BGD589770:BGD589806 BPZ589770:BPZ589806 BZV589770:BZV589806 CJR589770:CJR589806 CTN589770:CTN589806 DDJ589770:DDJ589806 DNF589770:DNF589806 DXB589770:DXB589806 EGX589770:EGX589806 EQT589770:EQT589806 FAP589770:FAP589806 FKL589770:FKL589806 FUH589770:FUH589806 GED589770:GED589806 GNZ589770:GNZ589806 GXV589770:GXV589806 HHR589770:HHR589806 HRN589770:HRN589806 IBJ589770:IBJ589806 ILF589770:ILF589806 IVB589770:IVB589806 JEX589770:JEX589806 JOT589770:JOT589806 JYP589770:JYP589806 KIL589770:KIL589806 KSH589770:KSH589806 LCD589770:LCD589806 LLZ589770:LLZ589806 LVV589770:LVV589806 MFR589770:MFR589806 MPN589770:MPN589806 MZJ589770:MZJ589806 NJF589770:NJF589806 NTB589770:NTB589806 OCX589770:OCX589806 OMT589770:OMT589806 OWP589770:OWP589806 PGL589770:PGL589806 PQH589770:PQH589806 QAD589770:QAD589806 QJZ589770:QJZ589806 QTV589770:QTV589806 RDR589770:RDR589806 RNN589770:RNN589806 RXJ589770:RXJ589806 SHF589770:SHF589806 SRB589770:SRB589806 TAX589770:TAX589806 TKT589770:TKT589806 TUP589770:TUP589806 UEL589770:UEL589806 UOH589770:UOH589806 UYD589770:UYD589806 VHZ589770:VHZ589806 VRV589770:VRV589806 WBR589770:WBR589806 WLN589770:WLN589806 WVJ589770:WVJ589806 IX655306:IX655342 ST655306:ST655342 ACP655306:ACP655342 AML655306:AML655342 AWH655306:AWH655342 BGD655306:BGD655342 BPZ655306:BPZ655342 BZV655306:BZV655342 CJR655306:CJR655342 CTN655306:CTN655342 DDJ655306:DDJ655342 DNF655306:DNF655342 DXB655306:DXB655342 EGX655306:EGX655342 EQT655306:EQT655342 FAP655306:FAP655342 FKL655306:FKL655342 FUH655306:FUH655342 GED655306:GED655342 GNZ655306:GNZ655342 GXV655306:GXV655342 HHR655306:HHR655342 HRN655306:HRN655342 IBJ655306:IBJ655342 ILF655306:ILF655342 IVB655306:IVB655342 JEX655306:JEX655342 JOT655306:JOT655342 JYP655306:JYP655342 KIL655306:KIL655342 KSH655306:KSH655342 LCD655306:LCD655342 LLZ655306:LLZ655342 LVV655306:LVV655342 MFR655306:MFR655342 MPN655306:MPN655342 MZJ655306:MZJ655342 NJF655306:NJF655342 NTB655306:NTB655342 OCX655306:OCX655342 OMT655306:OMT655342 OWP655306:OWP655342 PGL655306:PGL655342 PQH655306:PQH655342 QAD655306:QAD655342 QJZ655306:QJZ655342 QTV655306:QTV655342 RDR655306:RDR655342 RNN655306:RNN655342 RXJ655306:RXJ655342 SHF655306:SHF655342 SRB655306:SRB655342 TAX655306:TAX655342 TKT655306:TKT655342 TUP655306:TUP655342 UEL655306:UEL655342 UOH655306:UOH655342 UYD655306:UYD655342 VHZ655306:VHZ655342 VRV655306:VRV655342 WBR655306:WBR655342 WLN655306:WLN655342 WVJ655306:WVJ655342 IX720842:IX720878 ST720842:ST720878 ACP720842:ACP720878 AML720842:AML720878 AWH720842:AWH720878 BGD720842:BGD720878 BPZ720842:BPZ720878 BZV720842:BZV720878 CJR720842:CJR720878 CTN720842:CTN720878 DDJ720842:DDJ720878 DNF720842:DNF720878 DXB720842:DXB720878 EGX720842:EGX720878 EQT720842:EQT720878 FAP720842:FAP720878 FKL720842:FKL720878 FUH720842:FUH720878 GED720842:GED720878 GNZ720842:GNZ720878 GXV720842:GXV720878 HHR720842:HHR720878 HRN720842:HRN720878 IBJ720842:IBJ720878 ILF720842:ILF720878 IVB720842:IVB720878 JEX720842:JEX720878 JOT720842:JOT720878 JYP720842:JYP720878 KIL720842:KIL720878 KSH720842:KSH720878 LCD720842:LCD720878 LLZ720842:LLZ720878 LVV720842:LVV720878 MFR720842:MFR720878 MPN720842:MPN720878 MZJ720842:MZJ720878 NJF720842:NJF720878 NTB720842:NTB720878 OCX720842:OCX720878 OMT720842:OMT720878 OWP720842:OWP720878 PGL720842:PGL720878 PQH720842:PQH720878 QAD720842:QAD720878 QJZ720842:QJZ720878 QTV720842:QTV720878 RDR720842:RDR720878 RNN720842:RNN720878 RXJ720842:RXJ720878 SHF720842:SHF720878 SRB720842:SRB720878 TAX720842:TAX720878 TKT720842:TKT720878 TUP720842:TUP720878 UEL720842:UEL720878 UOH720842:UOH720878 UYD720842:UYD720878 VHZ720842:VHZ720878 VRV720842:VRV720878 WBR720842:WBR720878 WLN720842:WLN720878 WVJ720842:WVJ720878 IX786378:IX786414 ST786378:ST786414 ACP786378:ACP786414 AML786378:AML786414 AWH786378:AWH786414 BGD786378:BGD786414 BPZ786378:BPZ786414 BZV786378:BZV786414 CJR786378:CJR786414 CTN786378:CTN786414 DDJ786378:DDJ786414 DNF786378:DNF786414 DXB786378:DXB786414 EGX786378:EGX786414 EQT786378:EQT786414 FAP786378:FAP786414 FKL786378:FKL786414 FUH786378:FUH786414 GED786378:GED786414 GNZ786378:GNZ786414 GXV786378:GXV786414 HHR786378:HHR786414 HRN786378:HRN786414 IBJ786378:IBJ786414 ILF786378:ILF786414 IVB786378:IVB786414 JEX786378:JEX786414 JOT786378:JOT786414 JYP786378:JYP786414 KIL786378:KIL786414 KSH786378:KSH786414 LCD786378:LCD786414 LLZ786378:LLZ786414 LVV786378:LVV786414 MFR786378:MFR786414 MPN786378:MPN786414 MZJ786378:MZJ786414 NJF786378:NJF786414 NTB786378:NTB786414 OCX786378:OCX786414 OMT786378:OMT786414 OWP786378:OWP786414 PGL786378:PGL786414 PQH786378:PQH786414 QAD786378:QAD786414 QJZ786378:QJZ786414 QTV786378:QTV786414 RDR786378:RDR786414 RNN786378:RNN786414 RXJ786378:RXJ786414 SHF786378:SHF786414 SRB786378:SRB786414 TAX786378:TAX786414 TKT786378:TKT786414 TUP786378:TUP786414 UEL786378:UEL786414 UOH786378:UOH786414 UYD786378:UYD786414 VHZ786378:VHZ786414 VRV786378:VRV786414 WBR786378:WBR786414 WLN786378:WLN786414 WVJ786378:WVJ786414 IX851914:IX851950 ST851914:ST851950 ACP851914:ACP851950 AML851914:AML851950 AWH851914:AWH851950 BGD851914:BGD851950 BPZ851914:BPZ851950 BZV851914:BZV851950 CJR851914:CJR851950 CTN851914:CTN851950 DDJ851914:DDJ851950 DNF851914:DNF851950 DXB851914:DXB851950 EGX851914:EGX851950 EQT851914:EQT851950 FAP851914:FAP851950 FKL851914:FKL851950 FUH851914:FUH851950 GED851914:GED851950 GNZ851914:GNZ851950 GXV851914:GXV851950 HHR851914:HHR851950 HRN851914:HRN851950 IBJ851914:IBJ851950 ILF851914:ILF851950 IVB851914:IVB851950 JEX851914:JEX851950 JOT851914:JOT851950 JYP851914:JYP851950 KIL851914:KIL851950 KSH851914:KSH851950 LCD851914:LCD851950 LLZ851914:LLZ851950 LVV851914:LVV851950 MFR851914:MFR851950 MPN851914:MPN851950 MZJ851914:MZJ851950 NJF851914:NJF851950 NTB851914:NTB851950 OCX851914:OCX851950 OMT851914:OMT851950 OWP851914:OWP851950 PGL851914:PGL851950 PQH851914:PQH851950 QAD851914:QAD851950 QJZ851914:QJZ851950 QTV851914:QTV851950 RDR851914:RDR851950 RNN851914:RNN851950 RXJ851914:RXJ851950 SHF851914:SHF851950 SRB851914:SRB851950 TAX851914:TAX851950 TKT851914:TKT851950 TUP851914:TUP851950 UEL851914:UEL851950 UOH851914:UOH851950 UYD851914:UYD851950 VHZ851914:VHZ851950 VRV851914:VRV851950 WBR851914:WBR851950 WLN851914:WLN851950 WVJ851914:WVJ851950 IX917450:IX917486 ST917450:ST917486 ACP917450:ACP917486 AML917450:AML917486 AWH917450:AWH917486 BGD917450:BGD917486 BPZ917450:BPZ917486 BZV917450:BZV917486 CJR917450:CJR917486 CTN917450:CTN917486 DDJ917450:DDJ917486 DNF917450:DNF917486 DXB917450:DXB917486 EGX917450:EGX917486 EQT917450:EQT917486 FAP917450:FAP917486 FKL917450:FKL917486 FUH917450:FUH917486 GED917450:GED917486 GNZ917450:GNZ917486 GXV917450:GXV917486 HHR917450:HHR917486 HRN917450:HRN917486 IBJ917450:IBJ917486 ILF917450:ILF917486 IVB917450:IVB917486 JEX917450:JEX917486 JOT917450:JOT917486 JYP917450:JYP917486 KIL917450:KIL917486 KSH917450:KSH917486 LCD917450:LCD917486 LLZ917450:LLZ917486 LVV917450:LVV917486 MFR917450:MFR917486 MPN917450:MPN917486 MZJ917450:MZJ917486 NJF917450:NJF917486 NTB917450:NTB917486 OCX917450:OCX917486 OMT917450:OMT917486 OWP917450:OWP917486 PGL917450:PGL917486 PQH917450:PQH917486 QAD917450:QAD917486 QJZ917450:QJZ917486 QTV917450:QTV917486 RDR917450:RDR917486 RNN917450:RNN917486 RXJ917450:RXJ917486 SHF917450:SHF917486 SRB917450:SRB917486 TAX917450:TAX917486 TKT917450:TKT917486 TUP917450:TUP917486 UEL917450:UEL917486 UOH917450:UOH917486 UYD917450:UYD917486 VHZ917450:VHZ917486 VRV917450:VRV917486 WBR917450:WBR917486 WLN917450:WLN917486 WVJ917450:WVJ917486 IX982986:IX983022 ST982986:ST983022 ACP982986:ACP983022 AML982986:AML983022 AWH982986:AWH983022 BGD982986:BGD983022 BPZ982986:BPZ983022 BZV982986:BZV983022 CJR982986:CJR983022 CTN982986:CTN983022 DDJ982986:DDJ983022 DNF982986:DNF983022 DXB982986:DXB983022 EGX982986:EGX983022 EQT982986:EQT983022 FAP982986:FAP983022 FKL982986:FKL983022 FUH982986:FUH983022 GED982986:GED983022 GNZ982986:GNZ983022 GXV982986:GXV983022 HHR982986:HHR983022 HRN982986:HRN983022 IBJ982986:IBJ983022 ILF982986:ILF983022 IVB982986:IVB983022 JEX982986:JEX983022 JOT982986:JOT983022 JYP982986:JYP983022 KIL982986:KIL983022 KSH982986:KSH983022 LCD982986:LCD983022 LLZ982986:LLZ983022 LVV982986:LVV983022 MFR982986:MFR983022 MPN982986:MPN983022 MZJ982986:MZJ983022 NJF982986:NJF983022 NTB982986:NTB983022 OCX982986:OCX983022 OMT982986:OMT983022 OWP982986:OWP983022 PGL982986:PGL983022 PQH982986:PQH983022 QAD982986:QAD983022 QJZ982986:QJZ983022 QTV982986:QTV983022 RDR982986:RDR983022 RNN982986:RNN983022 RXJ982986:RXJ983022 SHF982986:SHF983022 SRB982986:SRB983022 TAX982986:TAX983022 TKT982986:TKT983022 TUP982986:TUP983022 UEL982986:UEL983022 UOH982986:UOH983022 UYD982986:UYD983022 VHZ982986:VHZ983022 VRV982986:VRV983022 WBR982986:WBR983022 WLN982986:WLN983022 WVJ982986:WVJ983022 E131003 E196539 E262075 E327611 E393147 E458683 E524219 E589755 E655291 E720827 E786363 E851899 E917435 E982971 E65472 E131008 E196544 E262080 E327616 E393152 E458688 E524224 E589760 E655296 E720832 E786368 E851904 E917440 E982976 E65446 E130982 E196518 E262054 E327590 E393126 E458662 E524198 E589734 E655270 E720806 E786342 E851878 E917414 E982950 E65430 E130966 E196502 E262038 E327574 E393110 E458646 E524182 E589718 E655254 E720790 E786326 E851862 E917398 E982934 E65422:E65424 E130958:E130960 E196494:E196496 E262030:E262032 E327566:E327568 E393102:E393104 E458638:E458640 E524174:E524176 E589710:E589712 E655246:E655248 E720782:E720784 E786318:E786320 E851854:E851856 E917390:E917392 E982926:E982928 E65403 E130939 E196475 E262011 E327547 E393083 E458619 E524155 E589691 E655227 E720763 E786299 E851835 E917371 E982907 E65450:E65451 E130986:E130987 E196522:E196523 E262058:E262059 E327594:E327595 E393130:E393131 E458666:E458667 E524202:E524203 E589738:E589739 E655274:E655275 E720810:E720811 E786346:E786347 E851882:E851883 E917418:E917419 E982954:E982955 E65482:E65518 E131018:E131054 E196554:E196590 E262090:E262126 E327626:E327662 E393162:E393198 E458698:E458734 E524234:E524270 E589770:E589806 E655306:E655342 E720842:E720878 E786378:E786414 E851914:E851950 E917450:E917486 E982986:E983022 E65467 E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5 ST5">
      <formula1>"建档立卡贫困家庭学生,低保家庭学生,特困供养学生,烈士子女,孤儿,残疾学生,低收入困难家庭学生,困境儿童"</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dimension ref="A1:N55"/>
  <sheetViews>
    <sheetView workbookViewId="0">
      <selection activeCell="A56" sqref="A56:XFD394"/>
    </sheetView>
  </sheetViews>
  <sheetFormatPr defaultRowHeight="13.5" outlineLevelRow="2"/>
  <cols>
    <col min="5" max="5" width="15.75" customWidth="1"/>
    <col min="6" max="6" width="27.75" customWidth="1"/>
    <col min="7" max="7" width="26.125" customWidth="1"/>
    <col min="8" max="8" width="13.625" customWidth="1"/>
    <col min="10" max="10" width="14.625" customWidth="1"/>
    <col min="11" max="11" width="12.5" customWidth="1"/>
    <col min="12" max="12" width="15" customWidth="1"/>
    <col min="13" max="13" width="18.5" customWidth="1"/>
    <col min="14" max="14" width="18" customWidth="1"/>
  </cols>
  <sheetData>
    <row r="1" spans="1:14" ht="20.25">
      <c r="A1" s="258" t="s">
        <v>517</v>
      </c>
      <c r="B1" s="259"/>
      <c r="C1" s="259"/>
      <c r="D1" s="259"/>
      <c r="E1" s="259"/>
      <c r="F1" s="259"/>
      <c r="G1" s="259"/>
      <c r="H1" s="259"/>
      <c r="I1" s="259"/>
      <c r="J1" s="259"/>
      <c r="K1" s="259"/>
      <c r="L1" s="259"/>
      <c r="M1" s="259"/>
      <c r="N1" s="259"/>
    </row>
    <row r="2" spans="1:14">
      <c r="A2" s="187" t="s">
        <v>518</v>
      </c>
      <c r="B2" s="187" t="s">
        <v>507</v>
      </c>
      <c r="C2" s="187" t="s">
        <v>508</v>
      </c>
      <c r="D2" s="187" t="s">
        <v>519</v>
      </c>
      <c r="E2" s="187" t="s">
        <v>520</v>
      </c>
      <c r="F2" s="187" t="s">
        <v>509</v>
      </c>
      <c r="G2" s="187" t="s">
        <v>510</v>
      </c>
      <c r="H2" s="188" t="s">
        <v>511</v>
      </c>
      <c r="I2" s="187" t="s">
        <v>512</v>
      </c>
      <c r="J2" s="188" t="s">
        <v>521</v>
      </c>
      <c r="K2" s="188" t="s">
        <v>513</v>
      </c>
      <c r="L2" s="188" t="s">
        <v>514</v>
      </c>
      <c r="M2" s="188" t="s">
        <v>521</v>
      </c>
      <c r="N2" s="188" t="s">
        <v>522</v>
      </c>
    </row>
    <row r="3" spans="1:14" outlineLevel="2">
      <c r="A3" s="189">
        <v>1</v>
      </c>
      <c r="B3" s="190" t="s">
        <v>529</v>
      </c>
      <c r="C3" s="190" t="s">
        <v>1</v>
      </c>
      <c r="D3" s="190" t="s">
        <v>524</v>
      </c>
      <c r="E3" s="190" t="s">
        <v>527</v>
      </c>
      <c r="F3" s="190" t="s">
        <v>530</v>
      </c>
      <c r="G3" s="190" t="s">
        <v>531</v>
      </c>
      <c r="H3" s="191">
        <v>5955</v>
      </c>
      <c r="I3" s="190">
        <v>5955</v>
      </c>
      <c r="J3" s="191">
        <v>66696</v>
      </c>
      <c r="K3" s="191">
        <v>61</v>
      </c>
      <c r="L3" s="190">
        <v>540</v>
      </c>
      <c r="M3" s="191">
        <v>1323</v>
      </c>
      <c r="N3" s="192">
        <f t="shared" ref="N3:N9" si="0">J3+M3</f>
        <v>68019</v>
      </c>
    </row>
    <row r="4" spans="1:14" outlineLevel="2">
      <c r="A4" s="189">
        <v>2</v>
      </c>
      <c r="B4" s="190" t="s">
        <v>529</v>
      </c>
      <c r="C4" s="190" t="s">
        <v>1</v>
      </c>
      <c r="D4" s="190" t="s">
        <v>528</v>
      </c>
      <c r="E4" s="190" t="s">
        <v>525</v>
      </c>
      <c r="F4" s="190" t="s">
        <v>532</v>
      </c>
      <c r="G4" s="190" t="s">
        <v>531</v>
      </c>
      <c r="H4" s="191">
        <v>398</v>
      </c>
      <c r="I4" s="190">
        <v>398</v>
      </c>
      <c r="J4" s="191">
        <v>4457.5999999999995</v>
      </c>
      <c r="K4" s="191">
        <v>0</v>
      </c>
      <c r="L4" s="190">
        <v>0</v>
      </c>
      <c r="M4" s="190">
        <v>0</v>
      </c>
      <c r="N4" s="192">
        <f t="shared" si="0"/>
        <v>4457.5999999999995</v>
      </c>
    </row>
    <row r="5" spans="1:14" outlineLevel="2">
      <c r="A5" s="189">
        <v>3</v>
      </c>
      <c r="B5" s="190" t="s">
        <v>529</v>
      </c>
      <c r="C5" s="190" t="s">
        <v>1</v>
      </c>
      <c r="D5" s="190" t="s">
        <v>524</v>
      </c>
      <c r="E5" s="190" t="s">
        <v>527</v>
      </c>
      <c r="F5" s="190" t="s">
        <v>533</v>
      </c>
      <c r="G5" s="190" t="s">
        <v>534</v>
      </c>
      <c r="H5" s="191">
        <v>0</v>
      </c>
      <c r="I5" s="190">
        <v>0</v>
      </c>
      <c r="J5" s="191">
        <v>0</v>
      </c>
      <c r="K5" s="191">
        <v>6</v>
      </c>
      <c r="L5" s="190">
        <v>54</v>
      </c>
      <c r="M5" s="190">
        <v>132.29999999999998</v>
      </c>
      <c r="N5" s="192">
        <f t="shared" si="0"/>
        <v>132.29999999999998</v>
      </c>
    </row>
    <row r="6" spans="1:14" outlineLevel="2">
      <c r="A6" s="189">
        <v>4</v>
      </c>
      <c r="B6" s="190" t="s">
        <v>529</v>
      </c>
      <c r="C6" s="190" t="s">
        <v>1</v>
      </c>
      <c r="D6" s="190" t="s">
        <v>528</v>
      </c>
      <c r="E6" s="190" t="s">
        <v>525</v>
      </c>
      <c r="F6" s="190" t="s">
        <v>535</v>
      </c>
      <c r="G6" s="190" t="s">
        <v>531</v>
      </c>
      <c r="H6" s="191">
        <v>757</v>
      </c>
      <c r="I6" s="190">
        <v>757</v>
      </c>
      <c r="J6" s="191">
        <v>8478.4</v>
      </c>
      <c r="K6" s="191">
        <v>0</v>
      </c>
      <c r="L6" s="190">
        <v>0</v>
      </c>
      <c r="M6" s="191">
        <v>0</v>
      </c>
      <c r="N6" s="192">
        <f t="shared" si="0"/>
        <v>8478.4</v>
      </c>
    </row>
    <row r="7" spans="1:14" outlineLevel="2">
      <c r="A7" s="189">
        <v>5</v>
      </c>
      <c r="B7" s="190" t="s">
        <v>529</v>
      </c>
      <c r="C7" s="190" t="s">
        <v>1</v>
      </c>
      <c r="D7" s="190" t="s">
        <v>528</v>
      </c>
      <c r="E7" s="190" t="s">
        <v>526</v>
      </c>
      <c r="F7" s="190" t="s">
        <v>536</v>
      </c>
      <c r="G7" s="190" t="s">
        <v>531</v>
      </c>
      <c r="H7" s="191">
        <v>3253</v>
      </c>
      <c r="I7" s="190">
        <v>3253</v>
      </c>
      <c r="J7" s="191">
        <v>36433.599999999999</v>
      </c>
      <c r="K7" s="191">
        <v>0</v>
      </c>
      <c r="L7" s="191">
        <v>0</v>
      </c>
      <c r="M7" s="191">
        <v>0</v>
      </c>
      <c r="N7" s="192">
        <f t="shared" si="0"/>
        <v>36433.599999999999</v>
      </c>
    </row>
    <row r="8" spans="1:14" outlineLevel="2">
      <c r="A8" s="189">
        <v>6</v>
      </c>
      <c r="B8" s="190" t="s">
        <v>529</v>
      </c>
      <c r="C8" s="190" t="s">
        <v>1</v>
      </c>
      <c r="D8" s="190" t="s">
        <v>528</v>
      </c>
      <c r="E8" s="190" t="s">
        <v>526</v>
      </c>
      <c r="F8" s="190" t="s">
        <v>537</v>
      </c>
      <c r="G8" s="190" t="s">
        <v>531</v>
      </c>
      <c r="H8" s="191">
        <v>2167</v>
      </c>
      <c r="I8" s="190">
        <v>2167</v>
      </c>
      <c r="J8" s="191">
        <v>24270.399999999998</v>
      </c>
      <c r="K8" s="191">
        <v>0</v>
      </c>
      <c r="L8" s="191">
        <v>0</v>
      </c>
      <c r="M8" s="191">
        <v>0</v>
      </c>
      <c r="N8" s="192">
        <f t="shared" si="0"/>
        <v>24270.399999999998</v>
      </c>
    </row>
    <row r="9" spans="1:14" outlineLevel="2">
      <c r="A9" s="189">
        <v>7</v>
      </c>
      <c r="B9" s="190" t="s">
        <v>529</v>
      </c>
      <c r="C9" s="190" t="s">
        <v>1</v>
      </c>
      <c r="D9" s="190" t="s">
        <v>528</v>
      </c>
      <c r="E9" s="190" t="s">
        <v>526</v>
      </c>
      <c r="F9" s="190" t="s">
        <v>538</v>
      </c>
      <c r="G9" s="190" t="s">
        <v>531</v>
      </c>
      <c r="H9" s="191">
        <v>3732</v>
      </c>
      <c r="I9" s="190">
        <v>3732</v>
      </c>
      <c r="J9" s="191">
        <v>41798.399999999994</v>
      </c>
      <c r="K9" s="191">
        <v>1</v>
      </c>
      <c r="L9" s="191">
        <v>2</v>
      </c>
      <c r="M9" s="191">
        <v>4.8999999999999995</v>
      </c>
      <c r="N9" s="192">
        <f t="shared" si="0"/>
        <v>41803.299999999996</v>
      </c>
    </row>
    <row r="10" spans="1:14" outlineLevel="2">
      <c r="A10" s="189">
        <v>8</v>
      </c>
      <c r="B10" s="190" t="s">
        <v>529</v>
      </c>
      <c r="C10" s="190" t="s">
        <v>1</v>
      </c>
      <c r="D10" s="190" t="s">
        <v>524</v>
      </c>
      <c r="E10" s="190" t="s">
        <v>527</v>
      </c>
      <c r="F10" s="190" t="s">
        <v>530</v>
      </c>
      <c r="G10" s="190" t="s">
        <v>531</v>
      </c>
      <c r="H10" s="191">
        <v>247</v>
      </c>
      <c r="I10" s="190">
        <v>247</v>
      </c>
      <c r="J10" s="191">
        <v>2766.3999999999996</v>
      </c>
      <c r="K10" s="191">
        <v>0</v>
      </c>
      <c r="L10" s="190">
        <v>0</v>
      </c>
      <c r="M10" s="190">
        <v>0</v>
      </c>
      <c r="N10" s="192">
        <f t="shared" ref="N10:N54" si="1">J10+M10</f>
        <v>2766.3999999999996</v>
      </c>
    </row>
    <row r="11" spans="1:14" outlineLevel="2">
      <c r="A11" s="189">
        <v>9</v>
      </c>
      <c r="B11" s="190" t="s">
        <v>529</v>
      </c>
      <c r="C11" s="190" t="s">
        <v>1</v>
      </c>
      <c r="D11" s="190" t="s">
        <v>528</v>
      </c>
      <c r="E11" s="190" t="s">
        <v>525</v>
      </c>
      <c r="F11" s="190" t="s">
        <v>532</v>
      </c>
      <c r="G11" s="190" t="s">
        <v>531</v>
      </c>
      <c r="H11" s="191">
        <v>1890</v>
      </c>
      <c r="I11" s="190">
        <v>1890</v>
      </c>
      <c r="J11" s="191">
        <v>21168</v>
      </c>
      <c r="K11" s="191">
        <v>36</v>
      </c>
      <c r="L11" s="190">
        <v>88</v>
      </c>
      <c r="M11" s="190">
        <v>215.6</v>
      </c>
      <c r="N11" s="192">
        <f t="shared" si="1"/>
        <v>21383.599999999999</v>
      </c>
    </row>
    <row r="12" spans="1:14" outlineLevel="2">
      <c r="A12" s="189">
        <v>10</v>
      </c>
      <c r="B12" s="190" t="s">
        <v>529</v>
      </c>
      <c r="C12" s="190" t="s">
        <v>1</v>
      </c>
      <c r="D12" s="190" t="s">
        <v>528</v>
      </c>
      <c r="E12" s="190" t="s">
        <v>525</v>
      </c>
      <c r="F12" s="190" t="s">
        <v>535</v>
      </c>
      <c r="G12" s="190" t="s">
        <v>531</v>
      </c>
      <c r="H12" s="191">
        <v>2487</v>
      </c>
      <c r="I12" s="190">
        <v>2487</v>
      </c>
      <c r="J12" s="191">
        <v>27854.399999999998</v>
      </c>
      <c r="K12" s="191">
        <v>67</v>
      </c>
      <c r="L12" s="190">
        <v>154</v>
      </c>
      <c r="M12" s="190">
        <v>377.29999999999995</v>
      </c>
      <c r="N12" s="192">
        <f t="shared" si="1"/>
        <v>28231.699999999997</v>
      </c>
    </row>
    <row r="13" spans="1:14" outlineLevel="2">
      <c r="A13" s="189">
        <v>11</v>
      </c>
      <c r="B13" s="190" t="s">
        <v>529</v>
      </c>
      <c r="C13" s="190" t="s">
        <v>1</v>
      </c>
      <c r="D13" s="190" t="s">
        <v>528</v>
      </c>
      <c r="E13" s="190" t="s">
        <v>526</v>
      </c>
      <c r="F13" s="190" t="s">
        <v>536</v>
      </c>
      <c r="G13" s="190" t="s">
        <v>531</v>
      </c>
      <c r="H13" s="191">
        <v>1391</v>
      </c>
      <c r="I13" s="190">
        <v>1391</v>
      </c>
      <c r="J13" s="191">
        <v>15579.199999999999</v>
      </c>
      <c r="K13" s="191">
        <v>0</v>
      </c>
      <c r="L13" s="191">
        <v>0</v>
      </c>
      <c r="M13" s="190">
        <v>0</v>
      </c>
      <c r="N13" s="192">
        <f t="shared" si="1"/>
        <v>15579.199999999999</v>
      </c>
    </row>
    <row r="14" spans="1:14" outlineLevel="2">
      <c r="A14" s="189">
        <v>12</v>
      </c>
      <c r="B14" s="190" t="s">
        <v>529</v>
      </c>
      <c r="C14" s="190" t="s">
        <v>1</v>
      </c>
      <c r="D14" s="190" t="s">
        <v>528</v>
      </c>
      <c r="E14" s="190" t="s">
        <v>526</v>
      </c>
      <c r="F14" s="190" t="s">
        <v>537</v>
      </c>
      <c r="G14" s="190" t="s">
        <v>531</v>
      </c>
      <c r="H14" s="191">
        <v>924</v>
      </c>
      <c r="I14" s="190">
        <v>924</v>
      </c>
      <c r="J14" s="191">
        <v>10348.799999999999</v>
      </c>
      <c r="K14" s="191">
        <v>0</v>
      </c>
      <c r="L14" s="191">
        <v>0</v>
      </c>
      <c r="M14" s="190">
        <v>0</v>
      </c>
      <c r="N14" s="192">
        <f t="shared" si="1"/>
        <v>10348.799999999999</v>
      </c>
    </row>
    <row r="15" spans="1:14" outlineLevel="2">
      <c r="A15" s="189">
        <v>13</v>
      </c>
      <c r="B15" s="190" t="s">
        <v>529</v>
      </c>
      <c r="C15" s="190" t="s">
        <v>1</v>
      </c>
      <c r="D15" s="190" t="s">
        <v>528</v>
      </c>
      <c r="E15" s="190" t="s">
        <v>526</v>
      </c>
      <c r="F15" s="190" t="s">
        <v>538</v>
      </c>
      <c r="G15" s="190" t="s">
        <v>531</v>
      </c>
      <c r="H15" s="191">
        <v>2185</v>
      </c>
      <c r="I15" s="190">
        <v>2185</v>
      </c>
      <c r="J15" s="191">
        <v>24472</v>
      </c>
      <c r="K15" s="191">
        <v>0</v>
      </c>
      <c r="L15" s="191">
        <v>0</v>
      </c>
      <c r="M15" s="190">
        <v>0</v>
      </c>
      <c r="N15" s="192">
        <f t="shared" si="1"/>
        <v>24472</v>
      </c>
    </row>
    <row r="16" spans="1:14" outlineLevel="2">
      <c r="A16" s="189">
        <v>14</v>
      </c>
      <c r="B16" s="190" t="s">
        <v>529</v>
      </c>
      <c r="C16" s="190" t="s">
        <v>1</v>
      </c>
      <c r="D16" s="190" t="s">
        <v>524</v>
      </c>
      <c r="E16" s="190" t="s">
        <v>527</v>
      </c>
      <c r="F16" s="190" t="s">
        <v>530</v>
      </c>
      <c r="G16" s="190" t="s">
        <v>534</v>
      </c>
      <c r="H16" s="191">
        <v>1</v>
      </c>
      <c r="I16" s="190">
        <v>1</v>
      </c>
      <c r="J16" s="191">
        <v>11.2</v>
      </c>
      <c r="K16" s="191">
        <v>135</v>
      </c>
      <c r="L16" s="190">
        <v>1316</v>
      </c>
      <c r="M16" s="194">
        <v>3224.2</v>
      </c>
      <c r="N16" s="192">
        <f t="shared" si="1"/>
        <v>3235.3999999999996</v>
      </c>
    </row>
    <row r="17" spans="1:14" outlineLevel="2">
      <c r="A17" s="189">
        <v>15</v>
      </c>
      <c r="B17" s="190" t="s">
        <v>529</v>
      </c>
      <c r="C17" s="190" t="s">
        <v>1</v>
      </c>
      <c r="D17" s="190" t="s">
        <v>528</v>
      </c>
      <c r="E17" s="190" t="s">
        <v>525</v>
      </c>
      <c r="F17" s="190" t="s">
        <v>539</v>
      </c>
      <c r="G17" s="190" t="s">
        <v>540</v>
      </c>
      <c r="H17" s="191">
        <v>0</v>
      </c>
      <c r="I17" s="190">
        <v>0</v>
      </c>
      <c r="J17" s="191">
        <v>0</v>
      </c>
      <c r="K17" s="191">
        <v>134</v>
      </c>
      <c r="L17" s="190">
        <v>1293</v>
      </c>
      <c r="M17" s="194">
        <v>3167.85</v>
      </c>
      <c r="N17" s="192">
        <f t="shared" si="1"/>
        <v>3167.85</v>
      </c>
    </row>
    <row r="18" spans="1:14" outlineLevel="2">
      <c r="A18" s="189">
        <v>16</v>
      </c>
      <c r="B18" s="190" t="s">
        <v>529</v>
      </c>
      <c r="C18" s="190" t="s">
        <v>1</v>
      </c>
      <c r="D18" s="190" t="s">
        <v>528</v>
      </c>
      <c r="E18" s="190" t="s">
        <v>525</v>
      </c>
      <c r="F18" s="190" t="s">
        <v>541</v>
      </c>
      <c r="G18" s="190" t="s">
        <v>534</v>
      </c>
      <c r="H18" s="191">
        <v>0</v>
      </c>
      <c r="I18" s="190">
        <v>0</v>
      </c>
      <c r="J18" s="191">
        <v>0</v>
      </c>
      <c r="K18" s="191">
        <v>164</v>
      </c>
      <c r="L18" s="190">
        <v>1579</v>
      </c>
      <c r="M18" s="194">
        <v>3868.5499999999997</v>
      </c>
      <c r="N18" s="192">
        <f t="shared" si="1"/>
        <v>3868.5499999999997</v>
      </c>
    </row>
    <row r="19" spans="1:14" outlineLevel="2">
      <c r="A19" s="189">
        <v>17</v>
      </c>
      <c r="B19" s="190" t="s">
        <v>529</v>
      </c>
      <c r="C19" s="190" t="s">
        <v>1</v>
      </c>
      <c r="D19" s="190" t="s">
        <v>528</v>
      </c>
      <c r="E19" s="190" t="s">
        <v>525</v>
      </c>
      <c r="F19" s="190" t="s">
        <v>542</v>
      </c>
      <c r="G19" s="190" t="s">
        <v>534</v>
      </c>
      <c r="H19" s="191">
        <v>4</v>
      </c>
      <c r="I19" s="190">
        <v>4</v>
      </c>
      <c r="J19" s="191">
        <v>44.8</v>
      </c>
      <c r="K19" s="191">
        <v>96</v>
      </c>
      <c r="L19" s="190">
        <v>815</v>
      </c>
      <c r="M19" s="194">
        <v>1996.7499999999998</v>
      </c>
      <c r="N19" s="192">
        <f t="shared" si="1"/>
        <v>2041.5499999999997</v>
      </c>
    </row>
    <row r="20" spans="1:14" outlineLevel="2">
      <c r="A20" s="189">
        <v>18</v>
      </c>
      <c r="B20" s="190" t="s">
        <v>529</v>
      </c>
      <c r="C20" s="190" t="s">
        <v>1</v>
      </c>
      <c r="D20" s="190" t="s">
        <v>528</v>
      </c>
      <c r="E20" s="190" t="s">
        <v>525</v>
      </c>
      <c r="F20" s="190" t="s">
        <v>532</v>
      </c>
      <c r="G20" s="190" t="s">
        <v>540</v>
      </c>
      <c r="H20" s="191">
        <v>1</v>
      </c>
      <c r="I20" s="190">
        <v>1</v>
      </c>
      <c r="J20" s="191">
        <v>11.2</v>
      </c>
      <c r="K20" s="191">
        <v>107</v>
      </c>
      <c r="L20" s="190">
        <v>925</v>
      </c>
      <c r="M20" s="194">
        <v>2266.25</v>
      </c>
      <c r="N20" s="192">
        <f t="shared" si="1"/>
        <v>2277.4499999999998</v>
      </c>
    </row>
    <row r="21" spans="1:14" outlineLevel="2">
      <c r="A21" s="189">
        <v>19</v>
      </c>
      <c r="B21" s="190" t="s">
        <v>529</v>
      </c>
      <c r="C21" s="190" t="s">
        <v>1</v>
      </c>
      <c r="D21" s="190" t="s">
        <v>524</v>
      </c>
      <c r="E21" s="190" t="s">
        <v>523</v>
      </c>
      <c r="F21" s="190" t="s">
        <v>543</v>
      </c>
      <c r="G21" s="190" t="s">
        <v>540</v>
      </c>
      <c r="H21" s="191">
        <v>1</v>
      </c>
      <c r="I21" s="190">
        <v>1</v>
      </c>
      <c r="J21" s="191">
        <v>11.2</v>
      </c>
      <c r="K21" s="191">
        <v>6</v>
      </c>
      <c r="L21" s="191">
        <v>60</v>
      </c>
      <c r="M21" s="194">
        <v>147</v>
      </c>
      <c r="N21" s="192">
        <f t="shared" si="1"/>
        <v>158.19999999999999</v>
      </c>
    </row>
    <row r="22" spans="1:14" outlineLevel="2">
      <c r="A22" s="189">
        <v>20</v>
      </c>
      <c r="B22" s="190" t="s">
        <v>529</v>
      </c>
      <c r="C22" s="190" t="s">
        <v>1</v>
      </c>
      <c r="D22" s="190" t="s">
        <v>528</v>
      </c>
      <c r="E22" s="190" t="s">
        <v>525</v>
      </c>
      <c r="F22" s="190" t="s">
        <v>544</v>
      </c>
      <c r="G22" s="190" t="s">
        <v>531</v>
      </c>
      <c r="H22" s="191">
        <v>0</v>
      </c>
      <c r="I22" s="190">
        <v>0</v>
      </c>
      <c r="J22" s="191">
        <v>0</v>
      </c>
      <c r="K22" s="191">
        <v>59</v>
      </c>
      <c r="L22" s="190">
        <v>532</v>
      </c>
      <c r="M22" s="194">
        <v>1303.3999999999999</v>
      </c>
      <c r="N22" s="192">
        <f t="shared" si="1"/>
        <v>1303.3999999999999</v>
      </c>
    </row>
    <row r="23" spans="1:14" outlineLevel="2">
      <c r="A23" s="189">
        <v>21</v>
      </c>
      <c r="B23" s="190" t="s">
        <v>529</v>
      </c>
      <c r="C23" s="190" t="s">
        <v>1</v>
      </c>
      <c r="D23" s="190" t="s">
        <v>524</v>
      </c>
      <c r="E23" s="190" t="s">
        <v>527</v>
      </c>
      <c r="F23" s="190" t="s">
        <v>533</v>
      </c>
      <c r="G23" s="190" t="s">
        <v>534</v>
      </c>
      <c r="H23" s="191">
        <v>3</v>
      </c>
      <c r="I23" s="190">
        <v>3</v>
      </c>
      <c r="J23" s="191">
        <v>33.599999999999994</v>
      </c>
      <c r="K23" s="191">
        <v>44</v>
      </c>
      <c r="L23" s="190">
        <v>399</v>
      </c>
      <c r="M23" s="194">
        <v>977.55</v>
      </c>
      <c r="N23" s="192">
        <f t="shared" si="1"/>
        <v>1011.15</v>
      </c>
    </row>
    <row r="24" spans="1:14" outlineLevel="2">
      <c r="A24" s="189">
        <v>22</v>
      </c>
      <c r="B24" s="190" t="s">
        <v>529</v>
      </c>
      <c r="C24" s="190" t="s">
        <v>1</v>
      </c>
      <c r="D24" s="190" t="s">
        <v>528</v>
      </c>
      <c r="E24" s="190" t="s">
        <v>525</v>
      </c>
      <c r="F24" s="190" t="s">
        <v>535</v>
      </c>
      <c r="G24" s="190" t="s">
        <v>534</v>
      </c>
      <c r="H24" s="191">
        <v>0</v>
      </c>
      <c r="I24" s="190">
        <v>0</v>
      </c>
      <c r="J24" s="191">
        <v>0</v>
      </c>
      <c r="K24" s="191">
        <v>19</v>
      </c>
      <c r="L24" s="190">
        <v>181</v>
      </c>
      <c r="M24" s="194">
        <v>443.45</v>
      </c>
      <c r="N24" s="192">
        <f t="shared" si="1"/>
        <v>443.45</v>
      </c>
    </row>
    <row r="25" spans="1:14" outlineLevel="2">
      <c r="A25" s="189">
        <v>23</v>
      </c>
      <c r="B25" s="190" t="s">
        <v>529</v>
      </c>
      <c r="C25" s="190" t="s">
        <v>1</v>
      </c>
      <c r="D25" s="190" t="s">
        <v>528</v>
      </c>
      <c r="E25" s="190" t="s">
        <v>526</v>
      </c>
      <c r="F25" s="190" t="s">
        <v>536</v>
      </c>
      <c r="G25" s="190" t="s">
        <v>531</v>
      </c>
      <c r="H25" s="191">
        <v>5</v>
      </c>
      <c r="I25" s="190">
        <v>5</v>
      </c>
      <c r="J25" s="191">
        <v>56</v>
      </c>
      <c r="K25" s="191">
        <v>116</v>
      </c>
      <c r="L25" s="191">
        <v>1089</v>
      </c>
      <c r="M25" s="194">
        <v>2668.0499999999997</v>
      </c>
      <c r="N25" s="192">
        <f t="shared" si="1"/>
        <v>2724.0499999999997</v>
      </c>
    </row>
    <row r="26" spans="1:14" outlineLevel="2">
      <c r="A26" s="189">
        <v>24</v>
      </c>
      <c r="B26" s="190" t="s">
        <v>529</v>
      </c>
      <c r="C26" s="190" t="s">
        <v>1</v>
      </c>
      <c r="D26" s="190" t="s">
        <v>528</v>
      </c>
      <c r="E26" s="190" t="s">
        <v>523</v>
      </c>
      <c r="F26" s="190" t="s">
        <v>545</v>
      </c>
      <c r="G26" s="190" t="s">
        <v>531</v>
      </c>
      <c r="H26" s="191">
        <v>9</v>
      </c>
      <c r="I26" s="190">
        <v>9</v>
      </c>
      <c r="J26" s="191">
        <v>100.8</v>
      </c>
      <c r="K26" s="191">
        <v>106</v>
      </c>
      <c r="L26" s="191">
        <v>1017</v>
      </c>
      <c r="M26" s="194">
        <v>2491.6499999999996</v>
      </c>
      <c r="N26" s="192">
        <f t="shared" si="1"/>
        <v>2592.4499999999998</v>
      </c>
    </row>
    <row r="27" spans="1:14" outlineLevel="2">
      <c r="A27" s="189">
        <v>25</v>
      </c>
      <c r="B27" s="190" t="s">
        <v>529</v>
      </c>
      <c r="C27" s="190" t="s">
        <v>1</v>
      </c>
      <c r="D27" s="190" t="s">
        <v>528</v>
      </c>
      <c r="E27" s="190" t="s">
        <v>526</v>
      </c>
      <c r="F27" s="190" t="s">
        <v>537</v>
      </c>
      <c r="G27" s="190" t="s">
        <v>534</v>
      </c>
      <c r="H27" s="191">
        <v>1</v>
      </c>
      <c r="I27" s="190">
        <v>1</v>
      </c>
      <c r="J27" s="191">
        <v>11.2</v>
      </c>
      <c r="K27" s="191">
        <v>130</v>
      </c>
      <c r="L27" s="191">
        <v>1165</v>
      </c>
      <c r="M27" s="194">
        <v>2854.25</v>
      </c>
      <c r="N27" s="192">
        <f t="shared" si="1"/>
        <v>2865.45</v>
      </c>
    </row>
    <row r="28" spans="1:14" outlineLevel="2">
      <c r="A28" s="189">
        <v>26</v>
      </c>
      <c r="B28" s="190" t="s">
        <v>529</v>
      </c>
      <c r="C28" s="190" t="s">
        <v>1</v>
      </c>
      <c r="D28" s="190" t="s">
        <v>528</v>
      </c>
      <c r="E28" s="190" t="s">
        <v>526</v>
      </c>
      <c r="F28" s="190" t="s">
        <v>538</v>
      </c>
      <c r="G28" s="190" t="s">
        <v>540</v>
      </c>
      <c r="H28" s="191">
        <v>0</v>
      </c>
      <c r="I28" s="190">
        <v>0</v>
      </c>
      <c r="J28" s="191">
        <v>0</v>
      </c>
      <c r="K28" s="191">
        <v>115</v>
      </c>
      <c r="L28" s="191">
        <v>1114</v>
      </c>
      <c r="M28" s="194">
        <v>2729.2999999999997</v>
      </c>
      <c r="N28" s="192">
        <f t="shared" si="1"/>
        <v>2729.2999999999997</v>
      </c>
    </row>
    <row r="29" spans="1:14" outlineLevel="2">
      <c r="A29" s="189">
        <v>27</v>
      </c>
      <c r="B29" s="190" t="s">
        <v>529</v>
      </c>
      <c r="C29" s="190" t="s">
        <v>1</v>
      </c>
      <c r="D29" s="190" t="s">
        <v>524</v>
      </c>
      <c r="E29" s="190" t="s">
        <v>527</v>
      </c>
      <c r="F29" s="190" t="s">
        <v>530</v>
      </c>
      <c r="G29" s="190" t="s">
        <v>534</v>
      </c>
      <c r="H29" s="191">
        <v>369</v>
      </c>
      <c r="I29" s="190">
        <v>369</v>
      </c>
      <c r="J29" s="191">
        <v>4132.8</v>
      </c>
      <c r="K29" s="191">
        <v>2215</v>
      </c>
      <c r="L29" s="190">
        <v>21636</v>
      </c>
      <c r="M29" s="194">
        <v>53008.2</v>
      </c>
      <c r="N29" s="192">
        <f t="shared" si="1"/>
        <v>57141</v>
      </c>
    </row>
    <row r="30" spans="1:14" outlineLevel="2">
      <c r="A30" s="189">
        <v>28</v>
      </c>
      <c r="B30" s="190" t="s">
        <v>529</v>
      </c>
      <c r="C30" s="190" t="s">
        <v>1</v>
      </c>
      <c r="D30" s="190" t="s">
        <v>528</v>
      </c>
      <c r="E30" s="190" t="s">
        <v>525</v>
      </c>
      <c r="F30" s="190" t="s">
        <v>539</v>
      </c>
      <c r="G30" s="190" t="s">
        <v>540</v>
      </c>
      <c r="H30" s="191">
        <v>13</v>
      </c>
      <c r="I30" s="190">
        <v>13</v>
      </c>
      <c r="J30" s="191">
        <v>145.6</v>
      </c>
      <c r="K30" s="191">
        <v>2541</v>
      </c>
      <c r="L30" s="190">
        <v>24787</v>
      </c>
      <c r="M30" s="194">
        <v>60728.149999999994</v>
      </c>
      <c r="N30" s="192">
        <f t="shared" si="1"/>
        <v>60873.749999999993</v>
      </c>
    </row>
    <row r="31" spans="1:14" outlineLevel="2">
      <c r="A31" s="189">
        <v>29</v>
      </c>
      <c r="B31" s="190" t="s">
        <v>529</v>
      </c>
      <c r="C31" s="190" t="s">
        <v>1</v>
      </c>
      <c r="D31" s="190" t="s">
        <v>528</v>
      </c>
      <c r="E31" s="190" t="s">
        <v>525</v>
      </c>
      <c r="F31" s="190" t="s">
        <v>541</v>
      </c>
      <c r="G31" s="190" t="s">
        <v>534</v>
      </c>
      <c r="H31" s="191">
        <v>30</v>
      </c>
      <c r="I31" s="190">
        <v>30</v>
      </c>
      <c r="J31" s="191">
        <v>336</v>
      </c>
      <c r="K31" s="191">
        <v>3194</v>
      </c>
      <c r="L31" s="190">
        <v>30952</v>
      </c>
      <c r="M31" s="194">
        <v>75832.399999999994</v>
      </c>
      <c r="N31" s="192">
        <f t="shared" si="1"/>
        <v>76168.399999999994</v>
      </c>
    </row>
    <row r="32" spans="1:14" outlineLevel="2">
      <c r="A32" s="189">
        <v>30</v>
      </c>
      <c r="B32" s="190" t="s">
        <v>529</v>
      </c>
      <c r="C32" s="190" t="s">
        <v>1</v>
      </c>
      <c r="D32" s="190" t="s">
        <v>528</v>
      </c>
      <c r="E32" s="190" t="s">
        <v>525</v>
      </c>
      <c r="F32" s="190" t="s">
        <v>542</v>
      </c>
      <c r="G32" s="190" t="s">
        <v>534</v>
      </c>
      <c r="H32" s="191">
        <v>14</v>
      </c>
      <c r="I32" s="190">
        <v>14</v>
      </c>
      <c r="J32" s="191">
        <v>156.79999999999998</v>
      </c>
      <c r="K32" s="191">
        <v>2196</v>
      </c>
      <c r="L32" s="190">
        <v>20361</v>
      </c>
      <c r="M32" s="194">
        <v>49884.45</v>
      </c>
      <c r="N32" s="192">
        <f t="shared" si="1"/>
        <v>50041.25</v>
      </c>
    </row>
    <row r="33" spans="1:14" outlineLevel="2">
      <c r="A33" s="189">
        <v>31</v>
      </c>
      <c r="B33" s="190" t="s">
        <v>529</v>
      </c>
      <c r="C33" s="190" t="s">
        <v>1</v>
      </c>
      <c r="D33" s="190" t="s">
        <v>528</v>
      </c>
      <c r="E33" s="190" t="s">
        <v>525</v>
      </c>
      <c r="F33" s="190" t="s">
        <v>532</v>
      </c>
      <c r="G33" s="190" t="s">
        <v>540</v>
      </c>
      <c r="H33" s="191">
        <v>5</v>
      </c>
      <c r="I33" s="190">
        <v>5</v>
      </c>
      <c r="J33" s="191">
        <v>56</v>
      </c>
      <c r="K33" s="191">
        <v>2117</v>
      </c>
      <c r="L33" s="190">
        <v>18320</v>
      </c>
      <c r="M33" s="194">
        <v>44884</v>
      </c>
      <c r="N33" s="192">
        <f t="shared" si="1"/>
        <v>44940</v>
      </c>
    </row>
    <row r="34" spans="1:14" outlineLevel="2">
      <c r="A34" s="189">
        <v>32</v>
      </c>
      <c r="B34" s="190" t="s">
        <v>529</v>
      </c>
      <c r="C34" s="190" t="s">
        <v>1</v>
      </c>
      <c r="D34" s="190" t="s">
        <v>524</v>
      </c>
      <c r="E34" s="190" t="s">
        <v>523</v>
      </c>
      <c r="F34" s="190" t="s">
        <v>543</v>
      </c>
      <c r="G34" s="190" t="s">
        <v>540</v>
      </c>
      <c r="H34" s="191">
        <v>5</v>
      </c>
      <c r="I34" s="190">
        <v>5</v>
      </c>
      <c r="J34" s="191">
        <v>56</v>
      </c>
      <c r="K34" s="191">
        <v>402</v>
      </c>
      <c r="L34" s="191">
        <v>3584</v>
      </c>
      <c r="M34" s="194">
        <v>8780.7999999999993</v>
      </c>
      <c r="N34" s="192">
        <f t="shared" si="1"/>
        <v>8836.7999999999993</v>
      </c>
    </row>
    <row r="35" spans="1:14" outlineLevel="2">
      <c r="A35" s="189">
        <v>33</v>
      </c>
      <c r="B35" s="190" t="s">
        <v>529</v>
      </c>
      <c r="C35" s="190" t="s">
        <v>1</v>
      </c>
      <c r="D35" s="190" t="s">
        <v>528</v>
      </c>
      <c r="E35" s="190" t="s">
        <v>525</v>
      </c>
      <c r="F35" s="190" t="s">
        <v>544</v>
      </c>
      <c r="G35" s="190" t="s">
        <v>531</v>
      </c>
      <c r="H35" s="191">
        <v>10</v>
      </c>
      <c r="I35" s="190">
        <v>10</v>
      </c>
      <c r="J35" s="191">
        <v>112</v>
      </c>
      <c r="K35" s="191">
        <v>1516</v>
      </c>
      <c r="L35" s="190">
        <v>13703</v>
      </c>
      <c r="M35" s="194">
        <v>33572.35</v>
      </c>
      <c r="N35" s="192">
        <f t="shared" si="1"/>
        <v>33684.35</v>
      </c>
    </row>
    <row r="36" spans="1:14" outlineLevel="2">
      <c r="A36" s="189">
        <v>34</v>
      </c>
      <c r="B36" s="190" t="s">
        <v>529</v>
      </c>
      <c r="C36" s="190" t="s">
        <v>1</v>
      </c>
      <c r="D36" s="190" t="s">
        <v>524</v>
      </c>
      <c r="E36" s="190" t="s">
        <v>527</v>
      </c>
      <c r="F36" s="190" t="s">
        <v>533</v>
      </c>
      <c r="G36" s="190" t="s">
        <v>534</v>
      </c>
      <c r="H36" s="191">
        <v>2</v>
      </c>
      <c r="I36" s="190">
        <v>2</v>
      </c>
      <c r="J36" s="191">
        <v>22.4</v>
      </c>
      <c r="K36" s="191">
        <v>733</v>
      </c>
      <c r="L36" s="190">
        <v>6843</v>
      </c>
      <c r="M36" s="194">
        <v>16765.349999999999</v>
      </c>
      <c r="N36" s="192">
        <f t="shared" si="1"/>
        <v>16787.75</v>
      </c>
    </row>
    <row r="37" spans="1:14" outlineLevel="2">
      <c r="A37" s="189">
        <v>35</v>
      </c>
      <c r="B37" s="190" t="s">
        <v>529</v>
      </c>
      <c r="C37" s="190" t="s">
        <v>1</v>
      </c>
      <c r="D37" s="190" t="s">
        <v>528</v>
      </c>
      <c r="E37" s="190" t="s">
        <v>525</v>
      </c>
      <c r="F37" s="190" t="s">
        <v>535</v>
      </c>
      <c r="G37" s="190" t="s">
        <v>534</v>
      </c>
      <c r="H37" s="191">
        <v>2</v>
      </c>
      <c r="I37" s="190">
        <v>2</v>
      </c>
      <c r="J37" s="191">
        <v>22.4</v>
      </c>
      <c r="K37" s="191">
        <v>2520</v>
      </c>
      <c r="L37" s="190">
        <v>21669</v>
      </c>
      <c r="M37" s="194">
        <v>53089.049999999996</v>
      </c>
      <c r="N37" s="192">
        <f t="shared" si="1"/>
        <v>53111.45</v>
      </c>
    </row>
    <row r="38" spans="1:14" outlineLevel="2">
      <c r="A38" s="189">
        <v>36</v>
      </c>
      <c r="B38" s="190" t="s">
        <v>529</v>
      </c>
      <c r="C38" s="190" t="s">
        <v>1</v>
      </c>
      <c r="D38" s="190" t="s">
        <v>528</v>
      </c>
      <c r="E38" s="190" t="s">
        <v>526</v>
      </c>
      <c r="F38" s="190" t="s">
        <v>536</v>
      </c>
      <c r="G38" s="190" t="s">
        <v>531</v>
      </c>
      <c r="H38" s="191">
        <v>281</v>
      </c>
      <c r="I38" s="190">
        <v>281</v>
      </c>
      <c r="J38" s="191">
        <v>3147.2</v>
      </c>
      <c r="K38" s="191">
        <v>2334</v>
      </c>
      <c r="L38" s="191">
        <v>21160</v>
      </c>
      <c r="M38" s="194">
        <v>51842</v>
      </c>
      <c r="N38" s="192">
        <f t="shared" si="1"/>
        <v>54989.2</v>
      </c>
    </row>
    <row r="39" spans="1:14" outlineLevel="2">
      <c r="A39" s="189">
        <v>37</v>
      </c>
      <c r="B39" s="190" t="s">
        <v>529</v>
      </c>
      <c r="C39" s="190" t="s">
        <v>1</v>
      </c>
      <c r="D39" s="190" t="s">
        <v>528</v>
      </c>
      <c r="E39" s="190" t="s">
        <v>523</v>
      </c>
      <c r="F39" s="190" t="s">
        <v>545</v>
      </c>
      <c r="G39" s="190" t="s">
        <v>531</v>
      </c>
      <c r="H39" s="191">
        <v>52</v>
      </c>
      <c r="I39" s="190">
        <v>52</v>
      </c>
      <c r="J39" s="191">
        <v>582.4</v>
      </c>
      <c r="K39" s="191">
        <v>2011</v>
      </c>
      <c r="L39" s="191">
        <v>19259</v>
      </c>
      <c r="M39" s="194">
        <v>47184.549999999996</v>
      </c>
      <c r="N39" s="192">
        <f t="shared" si="1"/>
        <v>47766.95</v>
      </c>
    </row>
    <row r="40" spans="1:14" outlineLevel="2">
      <c r="A40" s="189">
        <v>38</v>
      </c>
      <c r="B40" s="190" t="s">
        <v>529</v>
      </c>
      <c r="C40" s="190" t="s">
        <v>1</v>
      </c>
      <c r="D40" s="190" t="s">
        <v>528</v>
      </c>
      <c r="E40" s="190" t="s">
        <v>526</v>
      </c>
      <c r="F40" s="190" t="s">
        <v>537</v>
      </c>
      <c r="G40" s="190" t="s">
        <v>534</v>
      </c>
      <c r="H40" s="191">
        <v>212</v>
      </c>
      <c r="I40" s="190">
        <v>212</v>
      </c>
      <c r="J40" s="191">
        <v>2374.3999999999996</v>
      </c>
      <c r="K40" s="191">
        <v>2463</v>
      </c>
      <c r="L40" s="191">
        <v>22095</v>
      </c>
      <c r="M40" s="194">
        <v>54132.75</v>
      </c>
      <c r="N40" s="192">
        <f t="shared" si="1"/>
        <v>56507.15</v>
      </c>
    </row>
    <row r="41" spans="1:14" outlineLevel="2">
      <c r="A41" s="189">
        <v>39</v>
      </c>
      <c r="B41" s="190" t="s">
        <v>529</v>
      </c>
      <c r="C41" s="190" t="s">
        <v>1</v>
      </c>
      <c r="D41" s="190" t="s">
        <v>528</v>
      </c>
      <c r="E41" s="190" t="s">
        <v>526</v>
      </c>
      <c r="F41" s="190" t="s">
        <v>538</v>
      </c>
      <c r="G41" s="190" t="s">
        <v>540</v>
      </c>
      <c r="H41" s="191">
        <v>198</v>
      </c>
      <c r="I41" s="190">
        <v>198</v>
      </c>
      <c r="J41" s="191">
        <v>2217.6</v>
      </c>
      <c r="K41" s="191">
        <v>2170</v>
      </c>
      <c r="L41" s="191">
        <v>21155</v>
      </c>
      <c r="M41" s="194">
        <v>51829.75</v>
      </c>
      <c r="N41" s="192">
        <f t="shared" si="1"/>
        <v>54047.35</v>
      </c>
    </row>
    <row r="42" spans="1:14" outlineLevel="2">
      <c r="A42" s="189">
        <v>40</v>
      </c>
      <c r="B42" s="189" t="s">
        <v>529</v>
      </c>
      <c r="C42" s="190" t="s">
        <v>1</v>
      </c>
      <c r="D42" s="190" t="s">
        <v>524</v>
      </c>
      <c r="E42" s="190" t="s">
        <v>527</v>
      </c>
      <c r="F42" s="189" t="s">
        <v>530</v>
      </c>
      <c r="G42" s="189" t="s">
        <v>534</v>
      </c>
      <c r="H42" s="193">
        <v>13</v>
      </c>
      <c r="I42" s="189">
        <v>13</v>
      </c>
      <c r="J42" s="191">
        <v>145.6</v>
      </c>
      <c r="K42" s="193">
        <v>1422</v>
      </c>
      <c r="L42" s="189">
        <v>13918</v>
      </c>
      <c r="M42" s="194">
        <v>34099.1</v>
      </c>
      <c r="N42" s="192">
        <f t="shared" si="1"/>
        <v>34244.699999999997</v>
      </c>
    </row>
    <row r="43" spans="1:14" outlineLevel="2">
      <c r="A43" s="189">
        <v>41</v>
      </c>
      <c r="B43" s="189" t="s">
        <v>529</v>
      </c>
      <c r="C43" s="190" t="s">
        <v>1</v>
      </c>
      <c r="D43" s="190" t="s">
        <v>528</v>
      </c>
      <c r="E43" s="190" t="s">
        <v>525</v>
      </c>
      <c r="F43" s="189" t="s">
        <v>539</v>
      </c>
      <c r="G43" s="189" t="s">
        <v>540</v>
      </c>
      <c r="H43" s="193">
        <v>16</v>
      </c>
      <c r="I43" s="189">
        <v>16</v>
      </c>
      <c r="J43" s="191">
        <v>179.2</v>
      </c>
      <c r="K43" s="193">
        <v>2151</v>
      </c>
      <c r="L43" s="189">
        <v>21024</v>
      </c>
      <c r="M43" s="194">
        <v>51508.799999999996</v>
      </c>
      <c r="N43" s="192">
        <f t="shared" si="1"/>
        <v>51687.999999999993</v>
      </c>
    </row>
    <row r="44" spans="1:14" outlineLevel="2">
      <c r="A44" s="189">
        <v>42</v>
      </c>
      <c r="B44" s="189" t="s">
        <v>529</v>
      </c>
      <c r="C44" s="190" t="s">
        <v>1</v>
      </c>
      <c r="D44" s="190" t="s">
        <v>528</v>
      </c>
      <c r="E44" s="190" t="s">
        <v>525</v>
      </c>
      <c r="F44" s="189" t="s">
        <v>541</v>
      </c>
      <c r="G44" s="189" t="s">
        <v>534</v>
      </c>
      <c r="H44" s="193">
        <v>24</v>
      </c>
      <c r="I44" s="189">
        <v>24</v>
      </c>
      <c r="J44" s="191">
        <v>268.79999999999995</v>
      </c>
      <c r="K44" s="193">
        <v>2716</v>
      </c>
      <c r="L44" s="189">
        <v>26360</v>
      </c>
      <c r="M44" s="194">
        <v>64581.999999999993</v>
      </c>
      <c r="N44" s="192">
        <f t="shared" si="1"/>
        <v>64850.799999999996</v>
      </c>
    </row>
    <row r="45" spans="1:14" outlineLevel="2">
      <c r="A45" s="189">
        <v>43</v>
      </c>
      <c r="B45" s="189" t="s">
        <v>529</v>
      </c>
      <c r="C45" s="190" t="s">
        <v>1</v>
      </c>
      <c r="D45" s="190" t="s">
        <v>528</v>
      </c>
      <c r="E45" s="190" t="s">
        <v>525</v>
      </c>
      <c r="F45" s="189" t="s">
        <v>542</v>
      </c>
      <c r="G45" s="189" t="s">
        <v>534</v>
      </c>
      <c r="H45" s="193">
        <v>52</v>
      </c>
      <c r="I45" s="189">
        <v>52</v>
      </c>
      <c r="J45" s="191">
        <v>582.4</v>
      </c>
      <c r="K45" s="193">
        <v>1569</v>
      </c>
      <c r="L45" s="189">
        <v>15352</v>
      </c>
      <c r="M45" s="194">
        <v>37612.399999999994</v>
      </c>
      <c r="N45" s="192">
        <f t="shared" si="1"/>
        <v>38194.799999999996</v>
      </c>
    </row>
    <row r="46" spans="1:14" outlineLevel="2">
      <c r="A46" s="189">
        <v>44</v>
      </c>
      <c r="B46" s="189" t="s">
        <v>529</v>
      </c>
      <c r="C46" s="190" t="s">
        <v>1</v>
      </c>
      <c r="D46" s="190" t="s">
        <v>528</v>
      </c>
      <c r="E46" s="190" t="s">
        <v>525</v>
      </c>
      <c r="F46" s="189" t="s">
        <v>532</v>
      </c>
      <c r="G46" s="189" t="s">
        <v>540</v>
      </c>
      <c r="H46" s="193">
        <v>7</v>
      </c>
      <c r="I46" s="189">
        <v>7</v>
      </c>
      <c r="J46" s="191">
        <v>78.399999999999991</v>
      </c>
      <c r="K46" s="193">
        <v>1805</v>
      </c>
      <c r="L46" s="189">
        <v>15478</v>
      </c>
      <c r="M46" s="194">
        <v>37921.1</v>
      </c>
      <c r="N46" s="192">
        <f t="shared" si="1"/>
        <v>37999.5</v>
      </c>
    </row>
    <row r="47" spans="1:14" outlineLevel="2">
      <c r="A47" s="189">
        <v>45</v>
      </c>
      <c r="B47" s="189" t="s">
        <v>529</v>
      </c>
      <c r="C47" s="190" t="s">
        <v>1</v>
      </c>
      <c r="D47" s="190" t="s">
        <v>524</v>
      </c>
      <c r="E47" s="190" t="s">
        <v>523</v>
      </c>
      <c r="F47" s="189" t="s">
        <v>543</v>
      </c>
      <c r="G47" s="189" t="s">
        <v>540</v>
      </c>
      <c r="H47" s="193">
        <v>6</v>
      </c>
      <c r="I47" s="189">
        <v>6</v>
      </c>
      <c r="J47" s="191">
        <v>67.199999999999989</v>
      </c>
      <c r="K47" s="193">
        <v>342</v>
      </c>
      <c r="L47" s="193">
        <v>3068</v>
      </c>
      <c r="M47" s="194">
        <v>7516.5999999999995</v>
      </c>
      <c r="N47" s="192">
        <f t="shared" si="1"/>
        <v>7583.7999999999993</v>
      </c>
    </row>
    <row r="48" spans="1:14" outlineLevel="2">
      <c r="A48" s="189">
        <v>46</v>
      </c>
      <c r="B48" s="189" t="s">
        <v>529</v>
      </c>
      <c r="C48" s="190" t="s">
        <v>1</v>
      </c>
      <c r="D48" s="190" t="s">
        <v>528</v>
      </c>
      <c r="E48" s="190" t="s">
        <v>525</v>
      </c>
      <c r="F48" s="189" t="s">
        <v>544</v>
      </c>
      <c r="G48" s="189" t="s">
        <v>531</v>
      </c>
      <c r="H48" s="193">
        <v>7</v>
      </c>
      <c r="I48" s="189">
        <v>7</v>
      </c>
      <c r="J48" s="191">
        <v>78.399999999999991</v>
      </c>
      <c r="K48" s="193">
        <v>1102</v>
      </c>
      <c r="L48" s="189">
        <v>9785</v>
      </c>
      <c r="M48" s="194">
        <v>23973.25</v>
      </c>
      <c r="N48" s="192">
        <f t="shared" si="1"/>
        <v>24051.65</v>
      </c>
    </row>
    <row r="49" spans="1:14" outlineLevel="2">
      <c r="A49" s="189">
        <v>47</v>
      </c>
      <c r="B49" s="189" t="s">
        <v>529</v>
      </c>
      <c r="C49" s="190" t="s">
        <v>1</v>
      </c>
      <c r="D49" s="190" t="s">
        <v>524</v>
      </c>
      <c r="E49" s="190" t="s">
        <v>527</v>
      </c>
      <c r="F49" s="189" t="s">
        <v>533</v>
      </c>
      <c r="G49" s="189" t="s">
        <v>534</v>
      </c>
      <c r="H49" s="193">
        <v>2</v>
      </c>
      <c r="I49" s="189">
        <v>2</v>
      </c>
      <c r="J49" s="191">
        <v>22.4</v>
      </c>
      <c r="K49" s="193">
        <v>620</v>
      </c>
      <c r="L49" s="189">
        <v>5842</v>
      </c>
      <c r="M49" s="194">
        <v>14312.9</v>
      </c>
      <c r="N49" s="192">
        <f t="shared" si="1"/>
        <v>14335.3</v>
      </c>
    </row>
    <row r="50" spans="1:14" outlineLevel="2">
      <c r="A50" s="189">
        <v>48</v>
      </c>
      <c r="B50" s="189" t="s">
        <v>529</v>
      </c>
      <c r="C50" s="190" t="s">
        <v>1</v>
      </c>
      <c r="D50" s="190" t="s">
        <v>528</v>
      </c>
      <c r="E50" s="190" t="s">
        <v>525</v>
      </c>
      <c r="F50" s="189" t="s">
        <v>535</v>
      </c>
      <c r="G50" s="189" t="s">
        <v>534</v>
      </c>
      <c r="H50" s="193">
        <v>0</v>
      </c>
      <c r="I50" s="189">
        <v>0</v>
      </c>
      <c r="J50" s="191">
        <v>0</v>
      </c>
      <c r="K50" s="193">
        <v>2149</v>
      </c>
      <c r="L50" s="189">
        <v>18434</v>
      </c>
      <c r="M50" s="194">
        <v>45163.299999999996</v>
      </c>
      <c r="N50" s="192">
        <f t="shared" si="1"/>
        <v>45163.299999999996</v>
      </c>
    </row>
    <row r="51" spans="1:14" outlineLevel="2">
      <c r="A51" s="189">
        <v>49</v>
      </c>
      <c r="B51" s="189" t="s">
        <v>529</v>
      </c>
      <c r="C51" s="190" t="s">
        <v>1</v>
      </c>
      <c r="D51" s="190" t="s">
        <v>528</v>
      </c>
      <c r="E51" s="190" t="s">
        <v>526</v>
      </c>
      <c r="F51" s="189" t="s">
        <v>536</v>
      </c>
      <c r="G51" s="189" t="s">
        <v>531</v>
      </c>
      <c r="H51" s="193">
        <v>17</v>
      </c>
      <c r="I51" s="189">
        <v>17</v>
      </c>
      <c r="J51" s="191">
        <v>190.39999999999998</v>
      </c>
      <c r="K51" s="193">
        <v>1986</v>
      </c>
      <c r="L51" s="193">
        <v>18090</v>
      </c>
      <c r="M51" s="194">
        <v>44320.5</v>
      </c>
      <c r="N51" s="192">
        <f t="shared" si="1"/>
        <v>44510.9</v>
      </c>
    </row>
    <row r="52" spans="1:14" outlineLevel="2">
      <c r="A52" s="189">
        <v>50</v>
      </c>
      <c r="B52" s="189" t="s">
        <v>529</v>
      </c>
      <c r="C52" s="190" t="s">
        <v>1</v>
      </c>
      <c r="D52" s="190" t="s">
        <v>528</v>
      </c>
      <c r="E52" s="190" t="s">
        <v>523</v>
      </c>
      <c r="F52" s="189" t="s">
        <v>545</v>
      </c>
      <c r="G52" s="189" t="s">
        <v>531</v>
      </c>
      <c r="H52" s="193">
        <v>31</v>
      </c>
      <c r="I52" s="189">
        <v>31</v>
      </c>
      <c r="J52" s="191">
        <v>347.2</v>
      </c>
      <c r="K52" s="193">
        <v>1701</v>
      </c>
      <c r="L52" s="193">
        <v>16279</v>
      </c>
      <c r="M52" s="194">
        <v>39883.549999999996</v>
      </c>
      <c r="N52" s="192">
        <f t="shared" si="1"/>
        <v>40230.749999999993</v>
      </c>
    </row>
    <row r="53" spans="1:14" outlineLevel="2">
      <c r="A53" s="189">
        <v>51</v>
      </c>
      <c r="B53" s="189" t="s">
        <v>529</v>
      </c>
      <c r="C53" s="190" t="s">
        <v>1</v>
      </c>
      <c r="D53" s="190" t="s">
        <v>528</v>
      </c>
      <c r="E53" s="190" t="s">
        <v>526</v>
      </c>
      <c r="F53" s="189" t="s">
        <v>537</v>
      </c>
      <c r="G53" s="189" t="s">
        <v>534</v>
      </c>
      <c r="H53" s="193">
        <v>23</v>
      </c>
      <c r="I53" s="189">
        <v>23</v>
      </c>
      <c r="J53" s="191">
        <v>257.59999999999997</v>
      </c>
      <c r="K53" s="193">
        <v>2104</v>
      </c>
      <c r="L53" s="193">
        <v>18947</v>
      </c>
      <c r="M53" s="194">
        <v>46420.149999999994</v>
      </c>
      <c r="N53" s="192">
        <f t="shared" si="1"/>
        <v>46677.749999999993</v>
      </c>
    </row>
    <row r="54" spans="1:14" outlineLevel="2">
      <c r="A54" s="189">
        <v>52</v>
      </c>
      <c r="B54" s="189" t="s">
        <v>529</v>
      </c>
      <c r="C54" s="190" t="s">
        <v>1</v>
      </c>
      <c r="D54" s="190" t="s">
        <v>528</v>
      </c>
      <c r="E54" s="190" t="s">
        <v>526</v>
      </c>
      <c r="F54" s="189" t="s">
        <v>538</v>
      </c>
      <c r="G54" s="189" t="s">
        <v>540</v>
      </c>
      <c r="H54" s="193">
        <v>9</v>
      </c>
      <c r="I54" s="189">
        <v>9</v>
      </c>
      <c r="J54" s="191">
        <v>100.8</v>
      </c>
      <c r="K54" s="193">
        <v>1870</v>
      </c>
      <c r="L54" s="193">
        <v>18123</v>
      </c>
      <c r="M54" s="194">
        <v>44401.35</v>
      </c>
      <c r="N54" s="192">
        <f t="shared" si="1"/>
        <v>44502.15</v>
      </c>
    </row>
    <row r="55" spans="1:14" outlineLevel="1">
      <c r="A55" s="189"/>
      <c r="B55" s="195" t="s">
        <v>546</v>
      </c>
      <c r="C55" s="190"/>
      <c r="D55" s="190"/>
      <c r="E55" s="190"/>
      <c r="F55" s="189"/>
      <c r="G55" s="189"/>
      <c r="H55" s="193"/>
      <c r="I55" s="189"/>
      <c r="J55" s="191">
        <f>SUBTOTAL(9,J3:J54)</f>
        <v>300283.20000000007</v>
      </c>
      <c r="K55" s="193"/>
      <c r="L55" s="193"/>
      <c r="M55" s="194">
        <f>SUBTOTAL(9,M3:M54)</f>
        <v>1123440.1500000001</v>
      </c>
      <c r="N55" s="192">
        <f>SUBTOTAL(9,N3:N54)</f>
        <v>1423723.3499999999</v>
      </c>
    </row>
  </sheetData>
  <mergeCells count="1">
    <mergeCell ref="A1:N1"/>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G104"/>
  <sheetViews>
    <sheetView topLeftCell="A97" workbookViewId="0">
      <selection activeCell="A104" sqref="A104"/>
    </sheetView>
  </sheetViews>
  <sheetFormatPr defaultColWidth="9" defaultRowHeight="13.5" outlineLevelRow="2"/>
  <cols>
    <col min="1" max="1" width="14.875" style="11" customWidth="1"/>
    <col min="2" max="2" width="35.87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7" ht="30" customHeight="1">
      <c r="A1" s="198" t="s">
        <v>338</v>
      </c>
      <c r="B1" s="198"/>
      <c r="C1" s="198"/>
      <c r="D1" s="198"/>
      <c r="E1" s="198"/>
      <c r="F1" s="198"/>
      <c r="G1" s="198"/>
    </row>
    <row r="2" spans="1:7" s="20" customFormat="1" ht="24.95" customHeight="1">
      <c r="A2" s="48" t="s">
        <v>159</v>
      </c>
      <c r="B2" s="48" t="s">
        <v>222</v>
      </c>
      <c r="C2" s="48" t="s">
        <v>3</v>
      </c>
      <c r="D2" s="48" t="s">
        <v>4</v>
      </c>
      <c r="E2" s="48" t="s">
        <v>160</v>
      </c>
      <c r="F2" s="48" t="s">
        <v>161</v>
      </c>
      <c r="G2" s="48" t="s">
        <v>162</v>
      </c>
    </row>
    <row r="3" spans="1:7" s="24" customFormat="1" ht="24.95" customHeight="1" outlineLevel="2">
      <c r="A3" s="49" t="s">
        <v>163</v>
      </c>
      <c r="B3" s="50" t="s">
        <v>144</v>
      </c>
      <c r="C3" s="50" t="s">
        <v>223</v>
      </c>
      <c r="D3" s="50" t="s">
        <v>224</v>
      </c>
      <c r="E3" s="50">
        <v>1</v>
      </c>
      <c r="F3" s="50">
        <v>80000</v>
      </c>
      <c r="G3" s="30">
        <f>E3*F3</f>
        <v>80000</v>
      </c>
    </row>
    <row r="4" spans="1:7" s="24" customFormat="1" ht="24.95" customHeight="1" outlineLevel="2">
      <c r="A4" s="49" t="s">
        <v>163</v>
      </c>
      <c r="B4" s="50" t="s">
        <v>225</v>
      </c>
      <c r="C4" s="50" t="s">
        <v>226</v>
      </c>
      <c r="D4" s="50" t="s">
        <v>227</v>
      </c>
      <c r="E4" s="50">
        <v>1</v>
      </c>
      <c r="F4" s="50">
        <v>50000</v>
      </c>
      <c r="G4" s="30">
        <f t="shared" ref="G4:G10" si="0">E4*F4</f>
        <v>50000</v>
      </c>
    </row>
    <row r="5" spans="1:7" s="24" customFormat="1" ht="24.95" customHeight="1" outlineLevel="2">
      <c r="A5" s="49" t="s">
        <v>163</v>
      </c>
      <c r="B5" s="50" t="s">
        <v>144</v>
      </c>
      <c r="C5" s="50" t="s">
        <v>226</v>
      </c>
      <c r="D5" s="50" t="s">
        <v>227</v>
      </c>
      <c r="E5" s="50">
        <v>1</v>
      </c>
      <c r="F5" s="50">
        <v>50000</v>
      </c>
      <c r="G5" s="30">
        <f t="shared" si="0"/>
        <v>50000</v>
      </c>
    </row>
    <row r="6" spans="1:7" s="25" customFormat="1" ht="24.95" customHeight="1" outlineLevel="2">
      <c r="A6" s="49" t="s">
        <v>163</v>
      </c>
      <c r="B6" s="51" t="s">
        <v>146</v>
      </c>
      <c r="C6" s="51" t="s">
        <v>228</v>
      </c>
      <c r="D6" s="51" t="s">
        <v>229</v>
      </c>
      <c r="E6" s="51">
        <v>338</v>
      </c>
      <c r="F6" s="51">
        <v>46</v>
      </c>
      <c r="G6" s="30">
        <f t="shared" si="0"/>
        <v>15548</v>
      </c>
    </row>
    <row r="7" spans="1:7" s="25" customFormat="1" ht="24.95" customHeight="1" outlineLevel="2">
      <c r="A7" s="49" t="s">
        <v>163</v>
      </c>
      <c r="B7" s="51" t="s">
        <v>225</v>
      </c>
      <c r="C7" s="51" t="s">
        <v>228</v>
      </c>
      <c r="D7" s="51" t="s">
        <v>229</v>
      </c>
      <c r="E7" s="51">
        <v>447</v>
      </c>
      <c r="F7" s="51">
        <v>46</v>
      </c>
      <c r="G7" s="30">
        <f t="shared" si="0"/>
        <v>20562</v>
      </c>
    </row>
    <row r="8" spans="1:7" s="25" customFormat="1" ht="24.95" customHeight="1" outlineLevel="2">
      <c r="A8" s="49" t="s">
        <v>163</v>
      </c>
      <c r="B8" s="51" t="s">
        <v>230</v>
      </c>
      <c r="C8" s="51" t="s">
        <v>228</v>
      </c>
      <c r="D8" s="51" t="s">
        <v>229</v>
      </c>
      <c r="E8" s="51">
        <v>385</v>
      </c>
      <c r="F8" s="51">
        <v>46</v>
      </c>
      <c r="G8" s="30">
        <f t="shared" si="0"/>
        <v>17710</v>
      </c>
    </row>
    <row r="9" spans="1:7" s="25" customFormat="1" ht="24.95" customHeight="1" outlineLevel="2">
      <c r="A9" s="49" t="s">
        <v>163</v>
      </c>
      <c r="B9" s="51" t="s">
        <v>231</v>
      </c>
      <c r="C9" s="51" t="s">
        <v>228</v>
      </c>
      <c r="D9" s="51" t="s">
        <v>229</v>
      </c>
      <c r="E9" s="51">
        <v>524</v>
      </c>
      <c r="F9" s="51">
        <v>46</v>
      </c>
      <c r="G9" s="30">
        <f t="shared" si="0"/>
        <v>24104</v>
      </c>
    </row>
    <row r="10" spans="1:7" s="25" customFormat="1" ht="24.95" customHeight="1" outlineLevel="2">
      <c r="A10" s="49" t="s">
        <v>163</v>
      </c>
      <c r="B10" s="50" t="s">
        <v>144</v>
      </c>
      <c r="C10" s="51" t="s">
        <v>228</v>
      </c>
      <c r="D10" s="51" t="s">
        <v>229</v>
      </c>
      <c r="E10" s="51">
        <v>665</v>
      </c>
      <c r="F10" s="51">
        <v>46</v>
      </c>
      <c r="G10" s="30">
        <f t="shared" si="0"/>
        <v>30590</v>
      </c>
    </row>
    <row r="11" spans="1:7" s="25" customFormat="1" ht="24.95" customHeight="1" outlineLevel="1">
      <c r="A11" s="49" t="s">
        <v>156</v>
      </c>
      <c r="B11" s="50"/>
      <c r="C11" s="51"/>
      <c r="D11" s="51"/>
      <c r="E11" s="51"/>
      <c r="F11" s="51"/>
      <c r="G11" s="30">
        <f>SUBTOTAL(9,G3:G10)</f>
        <v>288514</v>
      </c>
    </row>
    <row r="12" spans="1:7" s="24" customFormat="1" ht="24.95" customHeight="1" outlineLevel="2">
      <c r="A12" s="50" t="s">
        <v>171</v>
      </c>
      <c r="B12" s="50" t="s">
        <v>232</v>
      </c>
      <c r="C12" s="50" t="s">
        <v>223</v>
      </c>
      <c r="D12" s="50" t="s">
        <v>224</v>
      </c>
      <c r="E12" s="50">
        <v>1</v>
      </c>
      <c r="F12" s="50">
        <v>80000</v>
      </c>
      <c r="G12" s="30">
        <f>E12*F12</f>
        <v>80000</v>
      </c>
    </row>
    <row r="13" spans="1:7" s="24" customFormat="1" ht="24.95" customHeight="1" outlineLevel="2">
      <c r="A13" s="50" t="s">
        <v>171</v>
      </c>
      <c r="B13" s="50" t="s">
        <v>233</v>
      </c>
      <c r="C13" s="50" t="s">
        <v>226</v>
      </c>
      <c r="D13" s="50" t="s">
        <v>227</v>
      </c>
      <c r="E13" s="50">
        <v>1</v>
      </c>
      <c r="F13" s="50">
        <v>50000</v>
      </c>
      <c r="G13" s="30">
        <f>E13*F13</f>
        <v>50000</v>
      </c>
    </row>
    <row r="14" spans="1:7" s="24" customFormat="1" ht="24.95" customHeight="1" outlineLevel="2">
      <c r="A14" s="50" t="s">
        <v>171</v>
      </c>
      <c r="B14" s="50" t="s">
        <v>234</v>
      </c>
      <c r="C14" s="50" t="s">
        <v>226</v>
      </c>
      <c r="D14" s="50" t="s">
        <v>227</v>
      </c>
      <c r="E14" s="50">
        <v>1</v>
      </c>
      <c r="F14" s="50">
        <v>50000</v>
      </c>
      <c r="G14" s="30">
        <f t="shared" ref="G14:G19" si="1">E14*F14</f>
        <v>50000</v>
      </c>
    </row>
    <row r="15" spans="1:7" s="24" customFormat="1" ht="24.95" customHeight="1" outlineLevel="2">
      <c r="A15" s="50" t="s">
        <v>171</v>
      </c>
      <c r="B15" s="50" t="s">
        <v>235</v>
      </c>
      <c r="C15" s="50" t="s">
        <v>226</v>
      </c>
      <c r="D15" s="50" t="s">
        <v>227</v>
      </c>
      <c r="E15" s="50">
        <v>1</v>
      </c>
      <c r="F15" s="50">
        <v>50000</v>
      </c>
      <c r="G15" s="30">
        <f t="shared" si="1"/>
        <v>50000</v>
      </c>
    </row>
    <row r="16" spans="1:7" s="26" customFormat="1" ht="24.95" customHeight="1" outlineLevel="2">
      <c r="A16" s="50" t="s">
        <v>171</v>
      </c>
      <c r="B16" s="50" t="s">
        <v>235</v>
      </c>
      <c r="C16" s="50" t="s">
        <v>236</v>
      </c>
      <c r="D16" s="50" t="s">
        <v>237</v>
      </c>
      <c r="E16" s="50">
        <v>1</v>
      </c>
      <c r="F16" s="50">
        <v>80000</v>
      </c>
      <c r="G16" s="30">
        <f t="shared" si="1"/>
        <v>80000</v>
      </c>
    </row>
    <row r="17" spans="1:7" s="25" customFormat="1" ht="24.95" customHeight="1" outlineLevel="2">
      <c r="A17" s="50" t="s">
        <v>171</v>
      </c>
      <c r="B17" s="51" t="s">
        <v>233</v>
      </c>
      <c r="C17" s="51" t="s">
        <v>228</v>
      </c>
      <c r="D17" s="51" t="s">
        <v>229</v>
      </c>
      <c r="E17" s="51">
        <v>1114</v>
      </c>
      <c r="F17" s="51">
        <v>46</v>
      </c>
      <c r="G17" s="30">
        <f t="shared" si="1"/>
        <v>51244</v>
      </c>
    </row>
    <row r="18" spans="1:7" s="25" customFormat="1" ht="24.95" customHeight="1" outlineLevel="2">
      <c r="A18" s="50" t="s">
        <v>171</v>
      </c>
      <c r="B18" s="51" t="s">
        <v>235</v>
      </c>
      <c r="C18" s="51" t="s">
        <v>228</v>
      </c>
      <c r="D18" s="51" t="s">
        <v>229</v>
      </c>
      <c r="E18" s="51">
        <v>1115</v>
      </c>
      <c r="F18" s="51">
        <v>46</v>
      </c>
      <c r="G18" s="30">
        <f t="shared" si="1"/>
        <v>51290</v>
      </c>
    </row>
    <row r="19" spans="1:7" s="25" customFormat="1" ht="24.95" customHeight="1" outlineLevel="2">
      <c r="A19" s="50" t="s">
        <v>171</v>
      </c>
      <c r="B19" s="51" t="s">
        <v>234</v>
      </c>
      <c r="C19" s="51" t="s">
        <v>228</v>
      </c>
      <c r="D19" s="51" t="s">
        <v>229</v>
      </c>
      <c r="E19" s="51">
        <v>719</v>
      </c>
      <c r="F19" s="51">
        <v>46</v>
      </c>
      <c r="G19" s="30">
        <f t="shared" si="1"/>
        <v>33074</v>
      </c>
    </row>
    <row r="20" spans="1:7" s="25" customFormat="1" ht="24.95" customHeight="1" outlineLevel="1">
      <c r="A20" s="50" t="s">
        <v>133</v>
      </c>
      <c r="B20" s="51"/>
      <c r="C20" s="51"/>
      <c r="D20" s="51"/>
      <c r="E20" s="51"/>
      <c r="F20" s="51"/>
      <c r="G20" s="30">
        <f>SUBTOTAL(9,G12:G19)</f>
        <v>445608</v>
      </c>
    </row>
    <row r="21" spans="1:7" s="24" customFormat="1" ht="24.95" customHeight="1" outlineLevel="2">
      <c r="A21" s="50" t="s">
        <v>174</v>
      </c>
      <c r="B21" s="50" t="s">
        <v>238</v>
      </c>
      <c r="C21" s="50" t="s">
        <v>226</v>
      </c>
      <c r="D21" s="50" t="s">
        <v>227</v>
      </c>
      <c r="E21" s="50">
        <v>1</v>
      </c>
      <c r="F21" s="50">
        <v>50000</v>
      </c>
      <c r="G21" s="30">
        <f t="shared" ref="G21:G26" si="2">E21*F21</f>
        <v>50000</v>
      </c>
    </row>
    <row r="22" spans="1:7" s="24" customFormat="1" ht="24.95" customHeight="1" outlineLevel="2">
      <c r="A22" s="50" t="s">
        <v>174</v>
      </c>
      <c r="B22" s="50" t="s">
        <v>239</v>
      </c>
      <c r="C22" s="50" t="s">
        <v>226</v>
      </c>
      <c r="D22" s="50" t="s">
        <v>227</v>
      </c>
      <c r="E22" s="50">
        <v>1</v>
      </c>
      <c r="F22" s="50">
        <v>50000</v>
      </c>
      <c r="G22" s="30">
        <f t="shared" si="2"/>
        <v>50000</v>
      </c>
    </row>
    <row r="23" spans="1:7" s="25" customFormat="1" ht="24.95" customHeight="1" outlineLevel="2">
      <c r="A23" s="50" t="s">
        <v>174</v>
      </c>
      <c r="B23" s="51" t="s">
        <v>240</v>
      </c>
      <c r="C23" s="51" t="s">
        <v>228</v>
      </c>
      <c r="D23" s="51" t="s">
        <v>229</v>
      </c>
      <c r="E23" s="51">
        <v>553</v>
      </c>
      <c r="F23" s="51">
        <v>46</v>
      </c>
      <c r="G23" s="30">
        <f t="shared" si="2"/>
        <v>25438</v>
      </c>
    </row>
    <row r="24" spans="1:7" s="25" customFormat="1" ht="24.95" customHeight="1" outlineLevel="2">
      <c r="A24" s="50" t="s">
        <v>174</v>
      </c>
      <c r="B24" s="50" t="s">
        <v>238</v>
      </c>
      <c r="C24" s="51" t="s">
        <v>228</v>
      </c>
      <c r="D24" s="51" t="s">
        <v>229</v>
      </c>
      <c r="E24" s="51">
        <v>611</v>
      </c>
      <c r="F24" s="51">
        <v>46</v>
      </c>
      <c r="G24" s="30">
        <f t="shared" si="2"/>
        <v>28106</v>
      </c>
    </row>
    <row r="25" spans="1:7" s="25" customFormat="1" ht="24.95" customHeight="1" outlineLevel="2">
      <c r="A25" s="50" t="s">
        <v>174</v>
      </c>
      <c r="B25" s="51" t="s">
        <v>239</v>
      </c>
      <c r="C25" s="51" t="s">
        <v>228</v>
      </c>
      <c r="D25" s="51" t="s">
        <v>229</v>
      </c>
      <c r="E25" s="51">
        <v>903</v>
      </c>
      <c r="F25" s="51">
        <v>46</v>
      </c>
      <c r="G25" s="30">
        <f t="shared" si="2"/>
        <v>41538</v>
      </c>
    </row>
    <row r="26" spans="1:7" s="25" customFormat="1" ht="24.95" customHeight="1" outlineLevel="2">
      <c r="A26" s="50" t="s">
        <v>174</v>
      </c>
      <c r="B26" s="51" t="s">
        <v>241</v>
      </c>
      <c r="C26" s="51" t="s">
        <v>228</v>
      </c>
      <c r="D26" s="51" t="s">
        <v>229</v>
      </c>
      <c r="E26" s="51">
        <v>680</v>
      </c>
      <c r="F26" s="51">
        <v>46</v>
      </c>
      <c r="G26" s="30">
        <f t="shared" si="2"/>
        <v>31280</v>
      </c>
    </row>
    <row r="27" spans="1:7" s="25" customFormat="1" ht="24.95" customHeight="1" outlineLevel="1">
      <c r="A27" s="50" t="s">
        <v>107</v>
      </c>
      <c r="B27" s="51"/>
      <c r="C27" s="51"/>
      <c r="D27" s="51"/>
      <c r="E27" s="51"/>
      <c r="F27" s="51"/>
      <c r="G27" s="30">
        <f>SUBTOTAL(9,G21:G26)</f>
        <v>226362</v>
      </c>
    </row>
    <row r="28" spans="1:7" s="24" customFormat="1" ht="24.95" customHeight="1" outlineLevel="2">
      <c r="A28" s="50" t="s">
        <v>177</v>
      </c>
      <c r="B28" s="50" t="s">
        <v>242</v>
      </c>
      <c r="C28" s="50" t="s">
        <v>226</v>
      </c>
      <c r="D28" s="50" t="s">
        <v>227</v>
      </c>
      <c r="E28" s="50">
        <v>1</v>
      </c>
      <c r="F28" s="50">
        <v>50000</v>
      </c>
      <c r="G28" s="30">
        <f t="shared" ref="G28:G91" si="3">E28*F28</f>
        <v>50000</v>
      </c>
    </row>
    <row r="29" spans="1:7" s="24" customFormat="1" ht="24.95" customHeight="1" outlineLevel="2">
      <c r="A29" s="50" t="s">
        <v>177</v>
      </c>
      <c r="B29" s="50" t="s">
        <v>243</v>
      </c>
      <c r="C29" s="50" t="s">
        <v>226</v>
      </c>
      <c r="D29" s="50" t="s">
        <v>227</v>
      </c>
      <c r="E29" s="50">
        <v>1</v>
      </c>
      <c r="F29" s="50">
        <v>50000</v>
      </c>
      <c r="G29" s="30">
        <f t="shared" si="3"/>
        <v>50000</v>
      </c>
    </row>
    <row r="30" spans="1:7" s="24" customFormat="1" ht="24.95" customHeight="1" outlineLevel="2">
      <c r="A30" s="50" t="s">
        <v>177</v>
      </c>
      <c r="B30" s="50" t="s">
        <v>79</v>
      </c>
      <c r="C30" s="50" t="s">
        <v>226</v>
      </c>
      <c r="D30" s="50" t="s">
        <v>227</v>
      </c>
      <c r="E30" s="50">
        <v>1</v>
      </c>
      <c r="F30" s="50">
        <v>50000</v>
      </c>
      <c r="G30" s="30">
        <f t="shared" si="3"/>
        <v>50000</v>
      </c>
    </row>
    <row r="31" spans="1:7" s="24" customFormat="1" ht="24.95" customHeight="1" outlineLevel="2">
      <c r="A31" s="50" t="s">
        <v>177</v>
      </c>
      <c r="B31" s="50" t="s">
        <v>90</v>
      </c>
      <c r="C31" s="50" t="s">
        <v>226</v>
      </c>
      <c r="D31" s="50" t="s">
        <v>227</v>
      </c>
      <c r="E31" s="50">
        <v>1</v>
      </c>
      <c r="F31" s="50">
        <v>50000</v>
      </c>
      <c r="G31" s="30">
        <f t="shared" si="3"/>
        <v>50000</v>
      </c>
    </row>
    <row r="32" spans="1:7" s="25" customFormat="1" ht="24.95" customHeight="1" outlineLevel="2">
      <c r="A32" s="50" t="s">
        <v>177</v>
      </c>
      <c r="B32" s="51" t="s">
        <v>244</v>
      </c>
      <c r="C32" s="51" t="s">
        <v>228</v>
      </c>
      <c r="D32" s="51" t="s">
        <v>229</v>
      </c>
      <c r="E32" s="51">
        <v>224</v>
      </c>
      <c r="F32" s="51">
        <v>46</v>
      </c>
      <c r="G32" s="30">
        <f t="shared" si="3"/>
        <v>10304</v>
      </c>
    </row>
    <row r="33" spans="1:7" s="25" customFormat="1" ht="24.95" customHeight="1" outlineLevel="2">
      <c r="A33" s="50" t="s">
        <v>177</v>
      </c>
      <c r="B33" s="51" t="s">
        <v>83</v>
      </c>
      <c r="C33" s="51" t="s">
        <v>228</v>
      </c>
      <c r="D33" s="51" t="s">
        <v>229</v>
      </c>
      <c r="E33" s="51">
        <v>644</v>
      </c>
      <c r="F33" s="51">
        <v>46</v>
      </c>
      <c r="G33" s="30">
        <f t="shared" si="3"/>
        <v>29624</v>
      </c>
    </row>
    <row r="34" spans="1:7" s="25" customFormat="1" ht="24.95" customHeight="1" outlineLevel="2">
      <c r="A34" s="50" t="s">
        <v>177</v>
      </c>
      <c r="B34" s="51" t="s">
        <v>243</v>
      </c>
      <c r="C34" s="51" t="s">
        <v>228</v>
      </c>
      <c r="D34" s="51" t="s">
        <v>229</v>
      </c>
      <c r="E34" s="51">
        <v>386</v>
      </c>
      <c r="F34" s="51">
        <v>46</v>
      </c>
      <c r="G34" s="30">
        <f t="shared" si="3"/>
        <v>17756</v>
      </c>
    </row>
    <row r="35" spans="1:7" s="25" customFormat="1" ht="24.95" customHeight="1" outlineLevel="2">
      <c r="A35" s="50" t="s">
        <v>177</v>
      </c>
      <c r="B35" s="51" t="s">
        <v>242</v>
      </c>
      <c r="C35" s="51" t="s">
        <v>228</v>
      </c>
      <c r="D35" s="51" t="s">
        <v>229</v>
      </c>
      <c r="E35" s="51">
        <v>290</v>
      </c>
      <c r="F35" s="51">
        <v>46</v>
      </c>
      <c r="G35" s="30">
        <f t="shared" si="3"/>
        <v>13340</v>
      </c>
    </row>
    <row r="36" spans="1:7" s="25" customFormat="1" ht="24.95" customHeight="1" outlineLevel="2">
      <c r="A36" s="50" t="s">
        <v>177</v>
      </c>
      <c r="B36" s="51" t="s">
        <v>82</v>
      </c>
      <c r="C36" s="51" t="s">
        <v>228</v>
      </c>
      <c r="D36" s="51" t="s">
        <v>229</v>
      </c>
      <c r="E36" s="51">
        <v>428</v>
      </c>
      <c r="F36" s="51">
        <v>46</v>
      </c>
      <c r="G36" s="30">
        <f t="shared" si="3"/>
        <v>19688</v>
      </c>
    </row>
    <row r="37" spans="1:7" s="25" customFormat="1" ht="24.95" customHeight="1" outlineLevel="2">
      <c r="A37" s="50" t="s">
        <v>177</v>
      </c>
      <c r="B37" s="51" t="s">
        <v>81</v>
      </c>
      <c r="C37" s="51" t="s">
        <v>228</v>
      </c>
      <c r="D37" s="51" t="s">
        <v>229</v>
      </c>
      <c r="E37" s="51">
        <v>526</v>
      </c>
      <c r="F37" s="51">
        <v>46</v>
      </c>
      <c r="G37" s="30">
        <f t="shared" si="3"/>
        <v>24196</v>
      </c>
    </row>
    <row r="38" spans="1:7" s="25" customFormat="1" ht="24.95" customHeight="1" outlineLevel="2">
      <c r="A38" s="50" t="s">
        <v>177</v>
      </c>
      <c r="B38" s="51" t="s">
        <v>79</v>
      </c>
      <c r="C38" s="51" t="s">
        <v>228</v>
      </c>
      <c r="D38" s="51" t="s">
        <v>229</v>
      </c>
      <c r="E38" s="51">
        <v>409</v>
      </c>
      <c r="F38" s="51">
        <v>46</v>
      </c>
      <c r="G38" s="30">
        <f t="shared" si="3"/>
        <v>18814</v>
      </c>
    </row>
    <row r="39" spans="1:7" s="25" customFormat="1" ht="24.95" customHeight="1" outlineLevel="2">
      <c r="A39" s="50" t="s">
        <v>177</v>
      </c>
      <c r="B39" s="51" t="s">
        <v>90</v>
      </c>
      <c r="C39" s="51" t="s">
        <v>228</v>
      </c>
      <c r="D39" s="51" t="s">
        <v>229</v>
      </c>
      <c r="E39" s="51">
        <v>730</v>
      </c>
      <c r="F39" s="51">
        <v>46</v>
      </c>
      <c r="G39" s="30">
        <f t="shared" si="3"/>
        <v>33580</v>
      </c>
    </row>
    <row r="40" spans="1:7" s="25" customFormat="1" ht="24.95" customHeight="1" outlineLevel="1">
      <c r="A40" s="50" t="s">
        <v>96</v>
      </c>
      <c r="B40" s="51"/>
      <c r="C40" s="51"/>
      <c r="D40" s="51"/>
      <c r="E40" s="51"/>
      <c r="F40" s="51"/>
      <c r="G40" s="30">
        <f>SUBTOTAL(9,G28:G39)</f>
        <v>367302</v>
      </c>
    </row>
    <row r="41" spans="1:7" s="24" customFormat="1" ht="24.95" customHeight="1" outlineLevel="2">
      <c r="A41" s="51" t="s">
        <v>183</v>
      </c>
      <c r="B41" s="51" t="s">
        <v>245</v>
      </c>
      <c r="C41" s="50" t="s">
        <v>223</v>
      </c>
      <c r="D41" s="50" t="s">
        <v>224</v>
      </c>
      <c r="E41" s="50">
        <v>1</v>
      </c>
      <c r="F41" s="50">
        <v>80000</v>
      </c>
      <c r="G41" s="30">
        <f t="shared" si="3"/>
        <v>80000</v>
      </c>
    </row>
    <row r="42" spans="1:7" s="24" customFormat="1" ht="24.95" customHeight="1" outlineLevel="2">
      <c r="A42" s="51" t="s">
        <v>183</v>
      </c>
      <c r="B42" s="50" t="s">
        <v>246</v>
      </c>
      <c r="C42" s="50" t="s">
        <v>226</v>
      </c>
      <c r="D42" s="50" t="s">
        <v>227</v>
      </c>
      <c r="E42" s="50">
        <v>1</v>
      </c>
      <c r="F42" s="50">
        <v>50000</v>
      </c>
      <c r="G42" s="30">
        <f t="shared" si="3"/>
        <v>50000</v>
      </c>
    </row>
    <row r="43" spans="1:7" s="24" customFormat="1" ht="24.95" customHeight="1" outlineLevel="2">
      <c r="A43" s="51" t="s">
        <v>183</v>
      </c>
      <c r="B43" s="50" t="s">
        <v>247</v>
      </c>
      <c r="C43" s="50" t="s">
        <v>226</v>
      </c>
      <c r="D43" s="50" t="s">
        <v>227</v>
      </c>
      <c r="E43" s="50">
        <v>1</v>
      </c>
      <c r="F43" s="50">
        <v>50000</v>
      </c>
      <c r="G43" s="30">
        <f t="shared" si="3"/>
        <v>50000</v>
      </c>
    </row>
    <row r="44" spans="1:7" s="25" customFormat="1" ht="24.95" customHeight="1" outlineLevel="2">
      <c r="A44" s="51" t="s">
        <v>183</v>
      </c>
      <c r="B44" s="51" t="s">
        <v>245</v>
      </c>
      <c r="C44" s="51" t="s">
        <v>228</v>
      </c>
      <c r="D44" s="51" t="s">
        <v>229</v>
      </c>
      <c r="E44" s="51">
        <v>504</v>
      </c>
      <c r="F44" s="51">
        <v>46</v>
      </c>
      <c r="G44" s="30">
        <f t="shared" si="3"/>
        <v>23184</v>
      </c>
    </row>
    <row r="45" spans="1:7" s="25" customFormat="1" ht="24.95" customHeight="1" outlineLevel="2">
      <c r="A45" s="51" t="s">
        <v>183</v>
      </c>
      <c r="B45" s="51" t="s">
        <v>245</v>
      </c>
      <c r="C45" s="51" t="s">
        <v>228</v>
      </c>
      <c r="D45" s="51" t="s">
        <v>248</v>
      </c>
      <c r="E45" s="51">
        <v>1</v>
      </c>
      <c r="F45" s="51">
        <v>45000</v>
      </c>
      <c r="G45" s="30">
        <f t="shared" si="3"/>
        <v>45000</v>
      </c>
    </row>
    <row r="46" spans="1:7" s="25" customFormat="1" ht="24.95" customHeight="1" outlineLevel="2">
      <c r="A46" s="51" t="s">
        <v>183</v>
      </c>
      <c r="B46" s="50" t="s">
        <v>246</v>
      </c>
      <c r="C46" s="51" t="s">
        <v>228</v>
      </c>
      <c r="D46" s="51" t="s">
        <v>229</v>
      </c>
      <c r="E46" s="51">
        <v>198</v>
      </c>
      <c r="F46" s="51">
        <v>46</v>
      </c>
      <c r="G46" s="30">
        <f t="shared" si="3"/>
        <v>9108</v>
      </c>
    </row>
    <row r="47" spans="1:7" s="25" customFormat="1" ht="24.95" customHeight="1" outlineLevel="2">
      <c r="A47" s="51" t="s">
        <v>183</v>
      </c>
      <c r="B47" s="51" t="s">
        <v>249</v>
      </c>
      <c r="C47" s="51" t="s">
        <v>228</v>
      </c>
      <c r="D47" s="51" t="s">
        <v>229</v>
      </c>
      <c r="E47" s="51">
        <v>418</v>
      </c>
      <c r="F47" s="51">
        <v>46</v>
      </c>
      <c r="G47" s="30">
        <f t="shared" si="3"/>
        <v>19228</v>
      </c>
    </row>
    <row r="48" spans="1:7" s="25" customFormat="1" ht="24.95" customHeight="1" outlineLevel="2">
      <c r="A48" s="51" t="s">
        <v>183</v>
      </c>
      <c r="B48" s="51" t="s">
        <v>250</v>
      </c>
      <c r="C48" s="51" t="s">
        <v>228</v>
      </c>
      <c r="D48" s="51" t="s">
        <v>229</v>
      </c>
      <c r="E48" s="51">
        <v>474</v>
      </c>
      <c r="F48" s="51">
        <v>46</v>
      </c>
      <c r="G48" s="30">
        <f t="shared" si="3"/>
        <v>21804</v>
      </c>
    </row>
    <row r="49" spans="1:7" s="25" customFormat="1" ht="24.95" customHeight="1" outlineLevel="2">
      <c r="A49" s="51" t="s">
        <v>183</v>
      </c>
      <c r="B49" s="50" t="s">
        <v>247</v>
      </c>
      <c r="C49" s="51" t="s">
        <v>228</v>
      </c>
      <c r="D49" s="51" t="s">
        <v>229</v>
      </c>
      <c r="E49" s="51">
        <v>713</v>
      </c>
      <c r="F49" s="51">
        <v>46</v>
      </c>
      <c r="G49" s="30">
        <f t="shared" si="3"/>
        <v>32798</v>
      </c>
    </row>
    <row r="50" spans="1:7" s="25" customFormat="1" ht="24.95" customHeight="1" outlineLevel="2">
      <c r="A50" s="51" t="s">
        <v>183</v>
      </c>
      <c r="B50" s="51" t="s">
        <v>60</v>
      </c>
      <c r="C50" s="51" t="s">
        <v>228</v>
      </c>
      <c r="D50" s="51" t="s">
        <v>229</v>
      </c>
      <c r="E50" s="51">
        <v>695</v>
      </c>
      <c r="F50" s="51">
        <v>46</v>
      </c>
      <c r="G50" s="30">
        <f t="shared" si="3"/>
        <v>31970</v>
      </c>
    </row>
    <row r="51" spans="1:7" s="25" customFormat="1" ht="24.95" customHeight="1" outlineLevel="2">
      <c r="A51" s="51" t="s">
        <v>183</v>
      </c>
      <c r="B51" s="51" t="s">
        <v>251</v>
      </c>
      <c r="C51" s="51" t="s">
        <v>228</v>
      </c>
      <c r="D51" s="51" t="s">
        <v>229</v>
      </c>
      <c r="E51" s="51">
        <v>663</v>
      </c>
      <c r="F51" s="51">
        <v>46</v>
      </c>
      <c r="G51" s="30">
        <f t="shared" si="3"/>
        <v>30498</v>
      </c>
    </row>
    <row r="52" spans="1:7" s="25" customFormat="1" ht="24.95" customHeight="1" outlineLevel="2">
      <c r="A52" s="51" t="s">
        <v>183</v>
      </c>
      <c r="B52" s="51" t="s">
        <v>252</v>
      </c>
      <c r="C52" s="51" t="s">
        <v>228</v>
      </c>
      <c r="D52" s="51" t="s">
        <v>229</v>
      </c>
      <c r="E52" s="51">
        <v>259</v>
      </c>
      <c r="F52" s="51">
        <v>46</v>
      </c>
      <c r="G52" s="30">
        <f t="shared" si="3"/>
        <v>11914</v>
      </c>
    </row>
    <row r="53" spans="1:7" s="25" customFormat="1" ht="24.95" customHeight="1" outlineLevel="2">
      <c r="A53" s="51" t="s">
        <v>183</v>
      </c>
      <c r="B53" s="51" t="s">
        <v>253</v>
      </c>
      <c r="C53" s="51" t="s">
        <v>228</v>
      </c>
      <c r="D53" s="51" t="s">
        <v>229</v>
      </c>
      <c r="E53" s="51">
        <v>213</v>
      </c>
      <c r="F53" s="51">
        <v>46</v>
      </c>
      <c r="G53" s="30">
        <f t="shared" si="3"/>
        <v>9798</v>
      </c>
    </row>
    <row r="54" spans="1:7" s="25" customFormat="1" ht="24.95" customHeight="1" outlineLevel="1">
      <c r="A54" s="51" t="s">
        <v>78</v>
      </c>
      <c r="B54" s="51"/>
      <c r="C54" s="51"/>
      <c r="D54" s="51"/>
      <c r="E54" s="51"/>
      <c r="F54" s="51"/>
      <c r="G54" s="30">
        <f>SUBTOTAL(9,G41:G53)</f>
        <v>415302</v>
      </c>
    </row>
    <row r="55" spans="1:7" s="24" customFormat="1" ht="24.95" customHeight="1" outlineLevel="2">
      <c r="A55" s="50" t="s">
        <v>193</v>
      </c>
      <c r="B55" s="50" t="s">
        <v>254</v>
      </c>
      <c r="C55" s="50" t="s">
        <v>223</v>
      </c>
      <c r="D55" s="50" t="s">
        <v>224</v>
      </c>
      <c r="E55" s="50">
        <v>1</v>
      </c>
      <c r="F55" s="50">
        <v>80000</v>
      </c>
      <c r="G55" s="30">
        <f t="shared" si="3"/>
        <v>80000</v>
      </c>
    </row>
    <row r="56" spans="1:7" s="24" customFormat="1" ht="24.95" customHeight="1" outlineLevel="2">
      <c r="A56" s="50" t="s">
        <v>193</v>
      </c>
      <c r="B56" s="50" t="s">
        <v>255</v>
      </c>
      <c r="C56" s="50" t="s">
        <v>223</v>
      </c>
      <c r="D56" s="50" t="s">
        <v>224</v>
      </c>
      <c r="E56" s="50">
        <v>1</v>
      </c>
      <c r="F56" s="50">
        <v>80000</v>
      </c>
      <c r="G56" s="30">
        <f t="shared" si="3"/>
        <v>80000</v>
      </c>
    </row>
    <row r="57" spans="1:7" s="27" customFormat="1" ht="24.95" customHeight="1" outlineLevel="2">
      <c r="A57" s="50" t="s">
        <v>193</v>
      </c>
      <c r="B57" s="50" t="s">
        <v>255</v>
      </c>
      <c r="C57" s="51" t="s">
        <v>228</v>
      </c>
      <c r="D57" s="51" t="s">
        <v>248</v>
      </c>
      <c r="E57" s="51">
        <v>1</v>
      </c>
      <c r="F57" s="51">
        <v>75000</v>
      </c>
      <c r="G57" s="30">
        <f t="shared" si="3"/>
        <v>75000</v>
      </c>
    </row>
    <row r="58" spans="1:7" s="28" customFormat="1" ht="24.95" customHeight="1" outlineLevel="2">
      <c r="A58" s="50" t="s">
        <v>193</v>
      </c>
      <c r="B58" s="50" t="s">
        <v>256</v>
      </c>
      <c r="C58" s="50" t="s">
        <v>223</v>
      </c>
      <c r="D58" s="50" t="s">
        <v>224</v>
      </c>
      <c r="E58" s="50">
        <v>1</v>
      </c>
      <c r="F58" s="50">
        <v>80000</v>
      </c>
      <c r="G58" s="30">
        <f t="shared" si="3"/>
        <v>80000</v>
      </c>
    </row>
    <row r="59" spans="1:7" s="28" customFormat="1" ht="24.95" customHeight="1" outlineLevel="2">
      <c r="A59" s="50" t="s">
        <v>193</v>
      </c>
      <c r="B59" s="50" t="s">
        <v>257</v>
      </c>
      <c r="C59" s="50" t="s">
        <v>258</v>
      </c>
      <c r="D59" s="50" t="s">
        <v>259</v>
      </c>
      <c r="E59" s="50">
        <v>1</v>
      </c>
      <c r="F59" s="50">
        <v>100000</v>
      </c>
      <c r="G59" s="30">
        <f t="shared" si="3"/>
        <v>100000</v>
      </c>
    </row>
    <row r="60" spans="1:7" s="28" customFormat="1" ht="24.95" customHeight="1" outlineLevel="2">
      <c r="A60" s="50" t="s">
        <v>193</v>
      </c>
      <c r="B60" s="50" t="s">
        <v>257</v>
      </c>
      <c r="C60" s="50" t="s">
        <v>260</v>
      </c>
      <c r="D60" s="50" t="s">
        <v>261</v>
      </c>
      <c r="E60" s="50">
        <v>1</v>
      </c>
      <c r="F60" s="50">
        <v>100000</v>
      </c>
      <c r="G60" s="30">
        <f t="shared" si="3"/>
        <v>100000</v>
      </c>
    </row>
    <row r="61" spans="1:7" s="24" customFormat="1" ht="24.95" customHeight="1" outlineLevel="2">
      <c r="A61" s="50" t="s">
        <v>193</v>
      </c>
      <c r="B61" s="50" t="s">
        <v>254</v>
      </c>
      <c r="C61" s="50" t="s">
        <v>226</v>
      </c>
      <c r="D61" s="50" t="s">
        <v>227</v>
      </c>
      <c r="E61" s="50">
        <v>1</v>
      </c>
      <c r="F61" s="50">
        <v>50000</v>
      </c>
      <c r="G61" s="30">
        <f t="shared" si="3"/>
        <v>50000</v>
      </c>
    </row>
    <row r="62" spans="1:7" s="24" customFormat="1" ht="24.95" customHeight="1" outlineLevel="2">
      <c r="A62" s="50" t="s">
        <v>193</v>
      </c>
      <c r="B62" s="50" t="s">
        <v>256</v>
      </c>
      <c r="C62" s="50" t="s">
        <v>226</v>
      </c>
      <c r="D62" s="50" t="s">
        <v>227</v>
      </c>
      <c r="E62" s="50">
        <v>1</v>
      </c>
      <c r="F62" s="50">
        <v>50000</v>
      </c>
      <c r="G62" s="30">
        <f t="shared" si="3"/>
        <v>50000</v>
      </c>
    </row>
    <row r="63" spans="1:7" s="28" customFormat="1" ht="24.95" customHeight="1" outlineLevel="2">
      <c r="A63" s="50" t="s">
        <v>193</v>
      </c>
      <c r="B63" s="50" t="s">
        <v>256</v>
      </c>
      <c r="C63" s="50" t="s">
        <v>262</v>
      </c>
      <c r="D63" s="50" t="s">
        <v>237</v>
      </c>
      <c r="E63" s="50">
        <v>1</v>
      </c>
      <c r="F63" s="50">
        <v>80000</v>
      </c>
      <c r="G63" s="30">
        <f t="shared" si="3"/>
        <v>80000</v>
      </c>
    </row>
    <row r="64" spans="1:7" s="28" customFormat="1" ht="24.95" customHeight="1" outlineLevel="2">
      <c r="A64" s="50" t="s">
        <v>193</v>
      </c>
      <c r="B64" s="50" t="s">
        <v>263</v>
      </c>
      <c r="C64" s="50" t="s">
        <v>262</v>
      </c>
      <c r="D64" s="50" t="s">
        <v>237</v>
      </c>
      <c r="E64" s="50">
        <v>1</v>
      </c>
      <c r="F64" s="50">
        <v>80000</v>
      </c>
      <c r="G64" s="30">
        <f t="shared" si="3"/>
        <v>80000</v>
      </c>
    </row>
    <row r="65" spans="1:7" s="28" customFormat="1" ht="24.95" customHeight="1" outlineLevel="2">
      <c r="A65" s="50" t="s">
        <v>193</v>
      </c>
      <c r="B65" s="50" t="s">
        <v>264</v>
      </c>
      <c r="C65" s="50" t="s">
        <v>262</v>
      </c>
      <c r="D65" s="50" t="s">
        <v>237</v>
      </c>
      <c r="E65" s="50">
        <v>1</v>
      </c>
      <c r="F65" s="50">
        <v>80000</v>
      </c>
      <c r="G65" s="30">
        <f t="shared" si="3"/>
        <v>80000</v>
      </c>
    </row>
    <row r="66" spans="1:7" s="28" customFormat="1" ht="24.95" customHeight="1" outlineLevel="2">
      <c r="A66" s="50" t="s">
        <v>193</v>
      </c>
      <c r="B66" s="50" t="s">
        <v>265</v>
      </c>
      <c r="C66" s="50" t="s">
        <v>236</v>
      </c>
      <c r="D66" s="50" t="s">
        <v>237</v>
      </c>
      <c r="E66" s="50">
        <v>1</v>
      </c>
      <c r="F66" s="50">
        <v>80000</v>
      </c>
      <c r="G66" s="30">
        <f t="shared" si="3"/>
        <v>80000</v>
      </c>
    </row>
    <row r="67" spans="1:7" s="25" customFormat="1" ht="24.95" customHeight="1" outlineLevel="2">
      <c r="A67" s="50" t="s">
        <v>193</v>
      </c>
      <c r="B67" s="51" t="s">
        <v>266</v>
      </c>
      <c r="C67" s="51" t="s">
        <v>228</v>
      </c>
      <c r="D67" s="51" t="s">
        <v>229</v>
      </c>
      <c r="E67" s="51">
        <v>800</v>
      </c>
      <c r="F67" s="51">
        <v>46</v>
      </c>
      <c r="G67" s="30">
        <f t="shared" si="3"/>
        <v>36800</v>
      </c>
    </row>
    <row r="68" spans="1:7" s="25" customFormat="1" ht="24.95" customHeight="1" outlineLevel="2">
      <c r="A68" s="50" t="s">
        <v>193</v>
      </c>
      <c r="B68" s="50" t="s">
        <v>256</v>
      </c>
      <c r="C68" s="51" t="s">
        <v>228</v>
      </c>
      <c r="D68" s="51" t="s">
        <v>229</v>
      </c>
      <c r="E68" s="51">
        <v>387</v>
      </c>
      <c r="F68" s="51">
        <v>46</v>
      </c>
      <c r="G68" s="30">
        <f t="shared" si="3"/>
        <v>17802</v>
      </c>
    </row>
    <row r="69" spans="1:7" s="25" customFormat="1" ht="24.95" customHeight="1" outlineLevel="2">
      <c r="A69" s="50" t="s">
        <v>193</v>
      </c>
      <c r="B69" s="51" t="s">
        <v>265</v>
      </c>
      <c r="C69" s="51" t="s">
        <v>228</v>
      </c>
      <c r="D69" s="51" t="s">
        <v>229</v>
      </c>
      <c r="E69" s="51">
        <v>720</v>
      </c>
      <c r="F69" s="51">
        <v>46</v>
      </c>
      <c r="G69" s="30">
        <f t="shared" si="3"/>
        <v>33120</v>
      </c>
    </row>
    <row r="70" spans="1:7" s="25" customFormat="1" ht="24.95" customHeight="1" outlineLevel="2">
      <c r="A70" s="50" t="s">
        <v>193</v>
      </c>
      <c r="B70" s="51" t="s">
        <v>254</v>
      </c>
      <c r="C70" s="51" t="s">
        <v>228</v>
      </c>
      <c r="D70" s="51" t="s">
        <v>229</v>
      </c>
      <c r="E70" s="51">
        <v>1854</v>
      </c>
      <c r="F70" s="51">
        <v>46</v>
      </c>
      <c r="G70" s="30">
        <f t="shared" si="3"/>
        <v>85284</v>
      </c>
    </row>
    <row r="71" spans="1:7" s="25" customFormat="1" ht="24.95" customHeight="1" outlineLevel="2">
      <c r="A71" s="50" t="s">
        <v>193</v>
      </c>
      <c r="B71" s="51" t="s">
        <v>254</v>
      </c>
      <c r="C71" s="51" t="s">
        <v>228</v>
      </c>
      <c r="D71" s="51" t="s">
        <v>248</v>
      </c>
      <c r="E71" s="51">
        <v>1</v>
      </c>
      <c r="F71" s="51">
        <v>45000</v>
      </c>
      <c r="G71" s="30">
        <f t="shared" si="3"/>
        <v>45000</v>
      </c>
    </row>
    <row r="72" spans="1:7" s="25" customFormat="1" ht="24.95" customHeight="1" outlineLevel="2">
      <c r="A72" s="50" t="s">
        <v>193</v>
      </c>
      <c r="B72" s="50" t="s">
        <v>263</v>
      </c>
      <c r="C72" s="51" t="s">
        <v>228</v>
      </c>
      <c r="D72" s="51" t="s">
        <v>229</v>
      </c>
      <c r="E72" s="51">
        <v>256</v>
      </c>
      <c r="F72" s="51">
        <v>46</v>
      </c>
      <c r="G72" s="30">
        <f t="shared" si="3"/>
        <v>11776</v>
      </c>
    </row>
    <row r="73" spans="1:7" s="25" customFormat="1" ht="24.95" customHeight="1" outlineLevel="2">
      <c r="A73" s="50" t="s">
        <v>193</v>
      </c>
      <c r="B73" s="51" t="s">
        <v>267</v>
      </c>
      <c r="C73" s="51" t="s">
        <v>228</v>
      </c>
      <c r="D73" s="51" t="s">
        <v>229</v>
      </c>
      <c r="E73" s="51">
        <v>1036</v>
      </c>
      <c r="F73" s="51">
        <v>46</v>
      </c>
      <c r="G73" s="30">
        <f t="shared" si="3"/>
        <v>47656</v>
      </c>
    </row>
    <row r="74" spans="1:7" s="25" customFormat="1" ht="24.95" customHeight="1" outlineLevel="2">
      <c r="A74" s="50" t="s">
        <v>193</v>
      </c>
      <c r="B74" s="51" t="s">
        <v>41</v>
      </c>
      <c r="C74" s="51" t="s">
        <v>228</v>
      </c>
      <c r="D74" s="51" t="s">
        <v>229</v>
      </c>
      <c r="E74" s="51">
        <v>2470</v>
      </c>
      <c r="F74" s="51">
        <v>46</v>
      </c>
      <c r="G74" s="30">
        <f t="shared" si="3"/>
        <v>113620</v>
      </c>
    </row>
    <row r="75" spans="1:7" s="25" customFormat="1" ht="24.95" customHeight="1" outlineLevel="2">
      <c r="A75" s="50" t="s">
        <v>193</v>
      </c>
      <c r="B75" s="51" t="s">
        <v>41</v>
      </c>
      <c r="C75" s="51" t="s">
        <v>228</v>
      </c>
      <c r="D75" s="51" t="s">
        <v>248</v>
      </c>
      <c r="E75" s="51">
        <v>1</v>
      </c>
      <c r="F75" s="51">
        <v>75000</v>
      </c>
      <c r="G75" s="30">
        <f t="shared" si="3"/>
        <v>75000</v>
      </c>
    </row>
    <row r="76" spans="1:7" s="25" customFormat="1" ht="24.95" customHeight="1" outlineLevel="2">
      <c r="A76" s="50" t="s">
        <v>193</v>
      </c>
      <c r="B76" s="51" t="s">
        <v>50</v>
      </c>
      <c r="C76" s="51" t="s">
        <v>228</v>
      </c>
      <c r="D76" s="51" t="s">
        <v>229</v>
      </c>
      <c r="E76" s="51">
        <v>253</v>
      </c>
      <c r="F76" s="51">
        <v>46</v>
      </c>
      <c r="G76" s="30">
        <f t="shared" si="3"/>
        <v>11638</v>
      </c>
    </row>
    <row r="77" spans="1:7" s="25" customFormat="1" ht="24.95" customHeight="1" outlineLevel="2">
      <c r="A77" s="50" t="s">
        <v>193</v>
      </c>
      <c r="B77" s="51" t="s">
        <v>48</v>
      </c>
      <c r="C77" s="51" t="s">
        <v>228</v>
      </c>
      <c r="D77" s="51" t="s">
        <v>229</v>
      </c>
      <c r="E77" s="51">
        <v>728</v>
      </c>
      <c r="F77" s="51">
        <v>46</v>
      </c>
      <c r="G77" s="30">
        <f t="shared" si="3"/>
        <v>33488</v>
      </c>
    </row>
    <row r="78" spans="1:7" s="25" customFormat="1" ht="24.95" customHeight="1" outlineLevel="2">
      <c r="A78" s="50" t="s">
        <v>193</v>
      </c>
      <c r="B78" s="51" t="s">
        <v>49</v>
      </c>
      <c r="C78" s="51" t="s">
        <v>228</v>
      </c>
      <c r="D78" s="51" t="s">
        <v>229</v>
      </c>
      <c r="E78" s="51">
        <v>677</v>
      </c>
      <c r="F78" s="51">
        <v>46</v>
      </c>
      <c r="G78" s="30">
        <f t="shared" si="3"/>
        <v>31142</v>
      </c>
    </row>
    <row r="79" spans="1:7" s="25" customFormat="1" ht="24.95" customHeight="1" outlineLevel="1">
      <c r="A79" s="50" t="s">
        <v>59</v>
      </c>
      <c r="B79" s="51"/>
      <c r="C79" s="51"/>
      <c r="D79" s="51"/>
      <c r="E79" s="51"/>
      <c r="F79" s="51"/>
      <c r="G79" s="30">
        <f>SUBTOTAL(9,G55:G78)</f>
        <v>1477326</v>
      </c>
    </row>
    <row r="80" spans="1:7" s="24" customFormat="1" ht="24.95" customHeight="1" outlineLevel="2">
      <c r="A80" s="50" t="s">
        <v>211</v>
      </c>
      <c r="B80" s="50" t="s">
        <v>268</v>
      </c>
      <c r="C80" s="50" t="s">
        <v>226</v>
      </c>
      <c r="D80" s="50" t="s">
        <v>227</v>
      </c>
      <c r="E80" s="50">
        <v>1</v>
      </c>
      <c r="F80" s="50">
        <v>50000</v>
      </c>
      <c r="G80" s="30">
        <f t="shared" si="3"/>
        <v>50000</v>
      </c>
    </row>
    <row r="81" spans="1:7" s="28" customFormat="1" ht="24.95" customHeight="1" outlineLevel="2">
      <c r="A81" s="50" t="s">
        <v>211</v>
      </c>
      <c r="B81" s="50" t="s">
        <v>269</v>
      </c>
      <c r="C81" s="50" t="s">
        <v>270</v>
      </c>
      <c r="D81" s="50" t="s">
        <v>237</v>
      </c>
      <c r="E81" s="50">
        <v>1</v>
      </c>
      <c r="F81" s="50">
        <v>80000</v>
      </c>
      <c r="G81" s="30">
        <f t="shared" si="3"/>
        <v>80000</v>
      </c>
    </row>
    <row r="82" spans="1:7" s="25" customFormat="1" ht="24.95" customHeight="1" outlineLevel="2">
      <c r="A82" s="50" t="s">
        <v>211</v>
      </c>
      <c r="B82" s="51" t="s">
        <v>269</v>
      </c>
      <c r="C82" s="51" t="s">
        <v>228</v>
      </c>
      <c r="D82" s="51" t="s">
        <v>229</v>
      </c>
      <c r="E82" s="51">
        <v>312</v>
      </c>
      <c r="F82" s="51">
        <v>46</v>
      </c>
      <c r="G82" s="30">
        <f t="shared" si="3"/>
        <v>14352</v>
      </c>
    </row>
    <row r="83" spans="1:7" s="25" customFormat="1" ht="24.95" customHeight="1" outlineLevel="2">
      <c r="A83" s="50" t="s">
        <v>211</v>
      </c>
      <c r="B83" s="51" t="s">
        <v>271</v>
      </c>
      <c r="C83" s="51" t="s">
        <v>228</v>
      </c>
      <c r="D83" s="51" t="s">
        <v>229</v>
      </c>
      <c r="E83" s="51">
        <v>56</v>
      </c>
      <c r="F83" s="51">
        <v>46</v>
      </c>
      <c r="G83" s="30">
        <f t="shared" si="3"/>
        <v>2576</v>
      </c>
    </row>
    <row r="84" spans="1:7" s="25" customFormat="1" ht="24.95" customHeight="1" outlineLevel="2">
      <c r="A84" s="50" t="s">
        <v>211</v>
      </c>
      <c r="B84" s="50" t="s">
        <v>268</v>
      </c>
      <c r="C84" s="51" t="s">
        <v>228</v>
      </c>
      <c r="D84" s="51" t="s">
        <v>229</v>
      </c>
      <c r="E84" s="51">
        <v>549</v>
      </c>
      <c r="F84" s="51">
        <v>46</v>
      </c>
      <c r="G84" s="30">
        <f t="shared" si="3"/>
        <v>25254</v>
      </c>
    </row>
    <row r="85" spans="1:7" s="25" customFormat="1" ht="24.95" customHeight="1" outlineLevel="1">
      <c r="A85" s="50" t="s">
        <v>40</v>
      </c>
      <c r="B85" s="50"/>
      <c r="C85" s="51"/>
      <c r="D85" s="51"/>
      <c r="E85" s="51"/>
      <c r="F85" s="51"/>
      <c r="G85" s="30">
        <f>SUBTOTAL(9,G80:G84)</f>
        <v>172182</v>
      </c>
    </row>
    <row r="86" spans="1:7" s="27" customFormat="1" ht="24.95" customHeight="1" outlineLevel="2">
      <c r="A86" s="51" t="s">
        <v>201</v>
      </c>
      <c r="B86" s="51" t="s">
        <v>272</v>
      </c>
      <c r="C86" s="50" t="s">
        <v>223</v>
      </c>
      <c r="D86" s="50" t="s">
        <v>224</v>
      </c>
      <c r="E86" s="50">
        <v>1</v>
      </c>
      <c r="F86" s="50">
        <v>80000</v>
      </c>
      <c r="G86" s="30">
        <f t="shared" si="3"/>
        <v>80000</v>
      </c>
    </row>
    <row r="87" spans="1:7" s="25" customFormat="1" ht="24.95" customHeight="1" outlineLevel="2">
      <c r="A87" s="51" t="s">
        <v>201</v>
      </c>
      <c r="B87" s="51" t="s">
        <v>273</v>
      </c>
      <c r="C87" s="51" t="s">
        <v>228</v>
      </c>
      <c r="D87" s="51" t="s">
        <v>229</v>
      </c>
      <c r="E87" s="51">
        <v>747</v>
      </c>
      <c r="F87" s="51">
        <v>46</v>
      </c>
      <c r="G87" s="30">
        <f t="shared" si="3"/>
        <v>34362</v>
      </c>
    </row>
    <row r="88" spans="1:7" s="25" customFormat="1" ht="24.95" customHeight="1" outlineLevel="1">
      <c r="A88" s="51" t="s">
        <v>24</v>
      </c>
      <c r="B88" s="51"/>
      <c r="C88" s="51"/>
      <c r="D88" s="51"/>
      <c r="E88" s="51"/>
      <c r="F88" s="51"/>
      <c r="G88" s="30">
        <f>SUBTOTAL(9,G86:G87)</f>
        <v>114362</v>
      </c>
    </row>
    <row r="89" spans="1:7" s="25" customFormat="1" ht="24.95" customHeight="1" outlineLevel="2">
      <c r="A89" s="51" t="s">
        <v>213</v>
      </c>
      <c r="B89" s="51" t="s">
        <v>137</v>
      </c>
      <c r="C89" s="50" t="s">
        <v>223</v>
      </c>
      <c r="D89" s="50" t="s">
        <v>224</v>
      </c>
      <c r="E89" s="50">
        <v>1</v>
      </c>
      <c r="F89" s="50">
        <v>80000</v>
      </c>
      <c r="G89" s="30">
        <f t="shared" si="3"/>
        <v>80000</v>
      </c>
    </row>
    <row r="90" spans="1:7" s="25" customFormat="1" ht="24.95" customHeight="1" outlineLevel="2">
      <c r="A90" s="51" t="s">
        <v>213</v>
      </c>
      <c r="B90" s="51" t="s">
        <v>274</v>
      </c>
      <c r="C90" s="50" t="s">
        <v>223</v>
      </c>
      <c r="D90" s="50" t="s">
        <v>224</v>
      </c>
      <c r="E90" s="50">
        <v>1</v>
      </c>
      <c r="F90" s="50">
        <v>80000</v>
      </c>
      <c r="G90" s="30">
        <f t="shared" si="3"/>
        <v>80000</v>
      </c>
    </row>
    <row r="91" spans="1:7" s="24" customFormat="1" ht="24.95" customHeight="1" outlineLevel="2">
      <c r="A91" s="51" t="s">
        <v>213</v>
      </c>
      <c r="B91" s="50" t="s">
        <v>275</v>
      </c>
      <c r="C91" s="50" t="s">
        <v>226</v>
      </c>
      <c r="D91" s="50" t="s">
        <v>227</v>
      </c>
      <c r="E91" s="50">
        <v>1</v>
      </c>
      <c r="F91" s="50">
        <v>50000</v>
      </c>
      <c r="G91" s="30">
        <f t="shared" si="3"/>
        <v>50000</v>
      </c>
    </row>
    <row r="92" spans="1:7" s="24" customFormat="1" ht="24.95" customHeight="1" outlineLevel="2">
      <c r="A92" s="51" t="s">
        <v>213</v>
      </c>
      <c r="B92" s="50" t="s">
        <v>274</v>
      </c>
      <c r="C92" s="50" t="s">
        <v>226</v>
      </c>
      <c r="D92" s="50" t="s">
        <v>227</v>
      </c>
      <c r="E92" s="50">
        <v>1</v>
      </c>
      <c r="F92" s="50">
        <v>50000</v>
      </c>
      <c r="G92" s="30">
        <f t="shared" ref="G92:G102" si="4">E92*F92</f>
        <v>50000</v>
      </c>
    </row>
    <row r="93" spans="1:7" s="24" customFormat="1" ht="24.95" customHeight="1" outlineLevel="2">
      <c r="A93" s="51" t="s">
        <v>213</v>
      </c>
      <c r="B93" s="50" t="s">
        <v>276</v>
      </c>
      <c r="C93" s="50" t="s">
        <v>226</v>
      </c>
      <c r="D93" s="50" t="s">
        <v>227</v>
      </c>
      <c r="E93" s="50">
        <v>1</v>
      </c>
      <c r="F93" s="50">
        <v>50000</v>
      </c>
      <c r="G93" s="30">
        <f t="shared" si="4"/>
        <v>50000</v>
      </c>
    </row>
    <row r="94" spans="1:7" s="25" customFormat="1" ht="24.95" customHeight="1" outlineLevel="2">
      <c r="A94" s="51" t="s">
        <v>213</v>
      </c>
      <c r="B94" s="51" t="s">
        <v>277</v>
      </c>
      <c r="C94" s="51" t="s">
        <v>228</v>
      </c>
      <c r="D94" s="51" t="s">
        <v>229</v>
      </c>
      <c r="E94" s="51">
        <v>404</v>
      </c>
      <c r="F94" s="51">
        <v>46</v>
      </c>
      <c r="G94" s="30">
        <f t="shared" si="4"/>
        <v>18584</v>
      </c>
    </row>
    <row r="95" spans="1:7" s="25" customFormat="1" ht="24.95" customHeight="1" outlineLevel="2">
      <c r="A95" s="51" t="s">
        <v>213</v>
      </c>
      <c r="B95" s="51" t="s">
        <v>274</v>
      </c>
      <c r="C95" s="51" t="s">
        <v>228</v>
      </c>
      <c r="D95" s="51" t="s">
        <v>229</v>
      </c>
      <c r="E95" s="51">
        <v>1285</v>
      </c>
      <c r="F95" s="51">
        <v>46</v>
      </c>
      <c r="G95" s="30">
        <f t="shared" si="4"/>
        <v>59110</v>
      </c>
    </row>
    <row r="96" spans="1:7" s="25" customFormat="1" ht="24.95" customHeight="1" outlineLevel="2">
      <c r="A96" s="51" t="s">
        <v>213</v>
      </c>
      <c r="B96" s="51" t="s">
        <v>274</v>
      </c>
      <c r="C96" s="51" t="s">
        <v>228</v>
      </c>
      <c r="D96" s="51" t="s">
        <v>248</v>
      </c>
      <c r="E96" s="51">
        <v>1</v>
      </c>
      <c r="F96" s="51">
        <v>45000</v>
      </c>
      <c r="G96" s="30">
        <f t="shared" si="4"/>
        <v>45000</v>
      </c>
    </row>
    <row r="97" spans="1:7" s="25" customFormat="1" ht="24.95" customHeight="1" outlineLevel="2">
      <c r="A97" s="51" t="s">
        <v>213</v>
      </c>
      <c r="B97" s="51" t="s">
        <v>278</v>
      </c>
      <c r="C97" s="51" t="s">
        <v>228</v>
      </c>
      <c r="D97" s="51" t="s">
        <v>229</v>
      </c>
      <c r="E97" s="51">
        <v>69</v>
      </c>
      <c r="F97" s="51">
        <v>46</v>
      </c>
      <c r="G97" s="30">
        <f t="shared" si="4"/>
        <v>3174</v>
      </c>
    </row>
    <row r="98" spans="1:7" s="25" customFormat="1" ht="24.95" customHeight="1" outlineLevel="2">
      <c r="A98" s="51" t="s">
        <v>213</v>
      </c>
      <c r="B98" s="50" t="s">
        <v>275</v>
      </c>
      <c r="C98" s="51" t="s">
        <v>228</v>
      </c>
      <c r="D98" s="51" t="s">
        <v>229</v>
      </c>
      <c r="E98" s="51">
        <v>378</v>
      </c>
      <c r="F98" s="51">
        <v>46</v>
      </c>
      <c r="G98" s="30">
        <f t="shared" si="4"/>
        <v>17388</v>
      </c>
    </row>
    <row r="99" spans="1:7" s="25" customFormat="1" ht="24.95" customHeight="1" outlineLevel="2">
      <c r="A99" s="51" t="s">
        <v>213</v>
      </c>
      <c r="B99" s="50" t="s">
        <v>276</v>
      </c>
      <c r="C99" s="51" t="s">
        <v>228</v>
      </c>
      <c r="D99" s="51" t="s">
        <v>229</v>
      </c>
      <c r="E99" s="51">
        <v>615</v>
      </c>
      <c r="F99" s="51">
        <v>46</v>
      </c>
      <c r="G99" s="30">
        <f t="shared" si="4"/>
        <v>28290</v>
      </c>
    </row>
    <row r="100" spans="1:7" s="25" customFormat="1" ht="24.95" customHeight="1" outlineLevel="2">
      <c r="A100" s="51" t="s">
        <v>213</v>
      </c>
      <c r="B100" s="51" t="s">
        <v>134</v>
      </c>
      <c r="C100" s="51" t="s">
        <v>228</v>
      </c>
      <c r="D100" s="51" t="s">
        <v>229</v>
      </c>
      <c r="E100" s="51">
        <v>859</v>
      </c>
      <c r="F100" s="51">
        <v>46</v>
      </c>
      <c r="G100" s="30">
        <f t="shared" si="4"/>
        <v>39514</v>
      </c>
    </row>
    <row r="101" spans="1:7" s="25" customFormat="1" ht="24.95" customHeight="1" outlineLevel="2">
      <c r="A101" s="51" t="s">
        <v>213</v>
      </c>
      <c r="B101" s="51" t="s">
        <v>138</v>
      </c>
      <c r="C101" s="51" t="s">
        <v>228</v>
      </c>
      <c r="D101" s="51" t="s">
        <v>229</v>
      </c>
      <c r="E101" s="51">
        <v>764</v>
      </c>
      <c r="F101" s="51">
        <v>46</v>
      </c>
      <c r="G101" s="30">
        <f t="shared" si="4"/>
        <v>35144</v>
      </c>
    </row>
    <row r="102" spans="1:7" s="25" customFormat="1" ht="24.95" customHeight="1" outlineLevel="2">
      <c r="A102" s="51" t="s">
        <v>213</v>
      </c>
      <c r="B102" s="51" t="s">
        <v>137</v>
      </c>
      <c r="C102" s="51" t="s">
        <v>228</v>
      </c>
      <c r="D102" s="51" t="s">
        <v>229</v>
      </c>
      <c r="E102" s="51">
        <v>894</v>
      </c>
      <c r="F102" s="51">
        <v>46</v>
      </c>
      <c r="G102" s="30">
        <f t="shared" si="4"/>
        <v>41124</v>
      </c>
    </row>
    <row r="103" spans="1:7" s="25" customFormat="1" ht="24.95" customHeight="1" outlineLevel="1">
      <c r="A103" s="51" t="s">
        <v>143</v>
      </c>
      <c r="B103" s="51"/>
      <c r="C103" s="51"/>
      <c r="D103" s="51"/>
      <c r="E103" s="51"/>
      <c r="F103" s="51"/>
      <c r="G103" s="30">
        <f>SUBTOTAL(9,G89:G102)</f>
        <v>597328</v>
      </c>
    </row>
    <row r="104" spans="1:7" s="25" customFormat="1" ht="24.95" customHeight="1">
      <c r="A104" s="51" t="s">
        <v>356</v>
      </c>
      <c r="B104" s="31"/>
      <c r="C104" s="31"/>
      <c r="D104" s="31"/>
      <c r="E104" s="31"/>
      <c r="F104" s="31"/>
      <c r="G104" s="30">
        <f>SUBTOTAL(9,G3:G102)</f>
        <v>4104286</v>
      </c>
    </row>
  </sheetData>
  <autoFilter ref="A2:G103"/>
  <mergeCells count="1">
    <mergeCell ref="A1:G1"/>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dimension ref="A1:J81"/>
  <sheetViews>
    <sheetView topLeftCell="A61" workbookViewId="0">
      <selection activeCell="A2" sqref="A2:XFD80"/>
    </sheetView>
  </sheetViews>
  <sheetFormatPr defaultRowHeight="13.5" outlineLevelRow="2"/>
  <cols>
    <col min="1" max="1" width="14.125" style="1" customWidth="1"/>
    <col min="2" max="2" width="28.375" style="1" customWidth="1"/>
    <col min="3" max="3" width="18.125" style="1" customWidth="1"/>
    <col min="4" max="4" width="25.625" style="1" customWidth="1"/>
    <col min="5" max="5" width="33" style="1" customWidth="1"/>
    <col min="6" max="6" width="7.5" style="9" customWidth="1"/>
    <col min="7" max="7" width="10.625" style="1" customWidth="1"/>
    <col min="8" max="8" width="12.125" style="1" customWidth="1"/>
    <col min="9" max="9" width="14.125" style="1" customWidth="1"/>
    <col min="10" max="255" width="9" style="1"/>
    <col min="256" max="256" width="9.125" style="1" customWidth="1"/>
    <col min="257" max="257" width="23.5" style="1" customWidth="1"/>
    <col min="258" max="260" width="18.125" style="1" customWidth="1"/>
    <col min="261" max="261" width="30.375" style="1" customWidth="1"/>
    <col min="262" max="265" width="18.125" style="1" customWidth="1"/>
    <col min="266" max="511" width="9" style="1"/>
    <col min="512" max="512" width="9.125" style="1" customWidth="1"/>
    <col min="513" max="513" width="23.5" style="1" customWidth="1"/>
    <col min="514" max="516" width="18.125" style="1" customWidth="1"/>
    <col min="517" max="517" width="30.375" style="1" customWidth="1"/>
    <col min="518" max="521" width="18.125" style="1" customWidth="1"/>
    <col min="522" max="767" width="9" style="1"/>
    <col min="768" max="768" width="9.125" style="1" customWidth="1"/>
    <col min="769" max="769" width="23.5" style="1" customWidth="1"/>
    <col min="770" max="772" width="18.125" style="1" customWidth="1"/>
    <col min="773" max="773" width="30.375" style="1" customWidth="1"/>
    <col min="774" max="777" width="18.125" style="1" customWidth="1"/>
    <col min="778" max="1023" width="9" style="1"/>
    <col min="1024" max="1024" width="9.125" style="1" customWidth="1"/>
    <col min="1025" max="1025" width="23.5" style="1" customWidth="1"/>
    <col min="1026" max="1028" width="18.125" style="1" customWidth="1"/>
    <col min="1029" max="1029" width="30.375" style="1" customWidth="1"/>
    <col min="1030" max="1033" width="18.125" style="1" customWidth="1"/>
    <col min="1034" max="1279" width="9" style="1"/>
    <col min="1280" max="1280" width="9.125" style="1" customWidth="1"/>
    <col min="1281" max="1281" width="23.5" style="1" customWidth="1"/>
    <col min="1282" max="1284" width="18.125" style="1" customWidth="1"/>
    <col min="1285" max="1285" width="30.375" style="1" customWidth="1"/>
    <col min="1286" max="1289" width="18.125" style="1" customWidth="1"/>
    <col min="1290" max="1535" width="9" style="1"/>
    <col min="1536" max="1536" width="9.125" style="1" customWidth="1"/>
    <col min="1537" max="1537" width="23.5" style="1" customWidth="1"/>
    <col min="1538" max="1540" width="18.125" style="1" customWidth="1"/>
    <col min="1541" max="1541" width="30.375" style="1" customWidth="1"/>
    <col min="1542" max="1545" width="18.125" style="1" customWidth="1"/>
    <col min="1546" max="1791" width="9" style="1"/>
    <col min="1792" max="1792" width="9.125" style="1" customWidth="1"/>
    <col min="1793" max="1793" width="23.5" style="1" customWidth="1"/>
    <col min="1794" max="1796" width="18.125" style="1" customWidth="1"/>
    <col min="1797" max="1797" width="30.375" style="1" customWidth="1"/>
    <col min="1798" max="1801" width="18.125" style="1" customWidth="1"/>
    <col min="1802" max="2047" width="9" style="1"/>
    <col min="2048" max="2048" width="9.125" style="1" customWidth="1"/>
    <col min="2049" max="2049" width="23.5" style="1" customWidth="1"/>
    <col min="2050" max="2052" width="18.125" style="1" customWidth="1"/>
    <col min="2053" max="2053" width="30.375" style="1" customWidth="1"/>
    <col min="2054" max="2057" width="18.125" style="1" customWidth="1"/>
    <col min="2058" max="2303" width="9" style="1"/>
    <col min="2304" max="2304" width="9.125" style="1" customWidth="1"/>
    <col min="2305" max="2305" width="23.5" style="1" customWidth="1"/>
    <col min="2306" max="2308" width="18.125" style="1" customWidth="1"/>
    <col min="2309" max="2309" width="30.375" style="1" customWidth="1"/>
    <col min="2310" max="2313" width="18.125" style="1" customWidth="1"/>
    <col min="2314" max="2559" width="9" style="1"/>
    <col min="2560" max="2560" width="9.125" style="1" customWidth="1"/>
    <col min="2561" max="2561" width="23.5" style="1" customWidth="1"/>
    <col min="2562" max="2564" width="18.125" style="1" customWidth="1"/>
    <col min="2565" max="2565" width="30.375" style="1" customWidth="1"/>
    <col min="2566" max="2569" width="18.125" style="1" customWidth="1"/>
    <col min="2570" max="2815" width="9" style="1"/>
    <col min="2816" max="2816" width="9.125" style="1" customWidth="1"/>
    <col min="2817" max="2817" width="23.5" style="1" customWidth="1"/>
    <col min="2818" max="2820" width="18.125" style="1" customWidth="1"/>
    <col min="2821" max="2821" width="30.375" style="1" customWidth="1"/>
    <col min="2822" max="2825" width="18.125" style="1" customWidth="1"/>
    <col min="2826" max="3071" width="9" style="1"/>
    <col min="3072" max="3072" width="9.125" style="1" customWidth="1"/>
    <col min="3073" max="3073" width="23.5" style="1" customWidth="1"/>
    <col min="3074" max="3076" width="18.125" style="1" customWidth="1"/>
    <col min="3077" max="3077" width="30.375" style="1" customWidth="1"/>
    <col min="3078" max="3081" width="18.125" style="1" customWidth="1"/>
    <col min="3082" max="3327" width="9" style="1"/>
    <col min="3328" max="3328" width="9.125" style="1" customWidth="1"/>
    <col min="3329" max="3329" width="23.5" style="1" customWidth="1"/>
    <col min="3330" max="3332" width="18.125" style="1" customWidth="1"/>
    <col min="3333" max="3333" width="30.375" style="1" customWidth="1"/>
    <col min="3334" max="3337" width="18.125" style="1" customWidth="1"/>
    <col min="3338" max="3583" width="9" style="1"/>
    <col min="3584" max="3584" width="9.125" style="1" customWidth="1"/>
    <col min="3585" max="3585" width="23.5" style="1" customWidth="1"/>
    <col min="3586" max="3588" width="18.125" style="1" customWidth="1"/>
    <col min="3589" max="3589" width="30.375" style="1" customWidth="1"/>
    <col min="3590" max="3593" width="18.125" style="1" customWidth="1"/>
    <col min="3594" max="3839" width="9" style="1"/>
    <col min="3840" max="3840" width="9.125" style="1" customWidth="1"/>
    <col min="3841" max="3841" width="23.5" style="1" customWidth="1"/>
    <col min="3842" max="3844" width="18.125" style="1" customWidth="1"/>
    <col min="3845" max="3845" width="30.375" style="1" customWidth="1"/>
    <col min="3846" max="3849" width="18.125" style="1" customWidth="1"/>
    <col min="3850" max="4095" width="9" style="1"/>
    <col min="4096" max="4096" width="9.125" style="1" customWidth="1"/>
    <col min="4097" max="4097" width="23.5" style="1" customWidth="1"/>
    <col min="4098" max="4100" width="18.125" style="1" customWidth="1"/>
    <col min="4101" max="4101" width="30.375" style="1" customWidth="1"/>
    <col min="4102" max="4105" width="18.125" style="1" customWidth="1"/>
    <col min="4106" max="4351" width="9" style="1"/>
    <col min="4352" max="4352" width="9.125" style="1" customWidth="1"/>
    <col min="4353" max="4353" width="23.5" style="1" customWidth="1"/>
    <col min="4354" max="4356" width="18.125" style="1" customWidth="1"/>
    <col min="4357" max="4357" width="30.375" style="1" customWidth="1"/>
    <col min="4358" max="4361" width="18.125" style="1" customWidth="1"/>
    <col min="4362" max="4607" width="9" style="1"/>
    <col min="4608" max="4608" width="9.125" style="1" customWidth="1"/>
    <col min="4609" max="4609" width="23.5" style="1" customWidth="1"/>
    <col min="4610" max="4612" width="18.125" style="1" customWidth="1"/>
    <col min="4613" max="4613" width="30.375" style="1" customWidth="1"/>
    <col min="4614" max="4617" width="18.125" style="1" customWidth="1"/>
    <col min="4618" max="4863" width="9" style="1"/>
    <col min="4864" max="4864" width="9.125" style="1" customWidth="1"/>
    <col min="4865" max="4865" width="23.5" style="1" customWidth="1"/>
    <col min="4866" max="4868" width="18.125" style="1" customWidth="1"/>
    <col min="4869" max="4869" width="30.375" style="1" customWidth="1"/>
    <col min="4870" max="4873" width="18.125" style="1" customWidth="1"/>
    <col min="4874" max="5119" width="9" style="1"/>
    <col min="5120" max="5120" width="9.125" style="1" customWidth="1"/>
    <col min="5121" max="5121" width="23.5" style="1" customWidth="1"/>
    <col min="5122" max="5124" width="18.125" style="1" customWidth="1"/>
    <col min="5125" max="5125" width="30.375" style="1" customWidth="1"/>
    <col min="5126" max="5129" width="18.125" style="1" customWidth="1"/>
    <col min="5130" max="5375" width="9" style="1"/>
    <col min="5376" max="5376" width="9.125" style="1" customWidth="1"/>
    <col min="5377" max="5377" width="23.5" style="1" customWidth="1"/>
    <col min="5378" max="5380" width="18.125" style="1" customWidth="1"/>
    <col min="5381" max="5381" width="30.375" style="1" customWidth="1"/>
    <col min="5382" max="5385" width="18.125" style="1" customWidth="1"/>
    <col min="5386" max="5631" width="9" style="1"/>
    <col min="5632" max="5632" width="9.125" style="1" customWidth="1"/>
    <col min="5633" max="5633" width="23.5" style="1" customWidth="1"/>
    <col min="5634" max="5636" width="18.125" style="1" customWidth="1"/>
    <col min="5637" max="5637" width="30.375" style="1" customWidth="1"/>
    <col min="5638" max="5641" width="18.125" style="1" customWidth="1"/>
    <col min="5642" max="5887" width="9" style="1"/>
    <col min="5888" max="5888" width="9.125" style="1" customWidth="1"/>
    <col min="5889" max="5889" width="23.5" style="1" customWidth="1"/>
    <col min="5890" max="5892" width="18.125" style="1" customWidth="1"/>
    <col min="5893" max="5893" width="30.375" style="1" customWidth="1"/>
    <col min="5894" max="5897" width="18.125" style="1" customWidth="1"/>
    <col min="5898" max="6143" width="9" style="1"/>
    <col min="6144" max="6144" width="9.125" style="1" customWidth="1"/>
    <col min="6145" max="6145" width="23.5" style="1" customWidth="1"/>
    <col min="6146" max="6148" width="18.125" style="1" customWidth="1"/>
    <col min="6149" max="6149" width="30.375" style="1" customWidth="1"/>
    <col min="6150" max="6153" width="18.125" style="1" customWidth="1"/>
    <col min="6154" max="6399" width="9" style="1"/>
    <col min="6400" max="6400" width="9.125" style="1" customWidth="1"/>
    <col min="6401" max="6401" width="23.5" style="1" customWidth="1"/>
    <col min="6402" max="6404" width="18.125" style="1" customWidth="1"/>
    <col min="6405" max="6405" width="30.375" style="1" customWidth="1"/>
    <col min="6406" max="6409" width="18.125" style="1" customWidth="1"/>
    <col min="6410" max="6655" width="9" style="1"/>
    <col min="6656" max="6656" width="9.125" style="1" customWidth="1"/>
    <col min="6657" max="6657" width="23.5" style="1" customWidth="1"/>
    <col min="6658" max="6660" width="18.125" style="1" customWidth="1"/>
    <col min="6661" max="6661" width="30.375" style="1" customWidth="1"/>
    <col min="6662" max="6665" width="18.125" style="1" customWidth="1"/>
    <col min="6666" max="6911" width="9" style="1"/>
    <col min="6912" max="6912" width="9.125" style="1" customWidth="1"/>
    <col min="6913" max="6913" width="23.5" style="1" customWidth="1"/>
    <col min="6914" max="6916" width="18.125" style="1" customWidth="1"/>
    <col min="6917" max="6917" width="30.375" style="1" customWidth="1"/>
    <col min="6918" max="6921" width="18.125" style="1" customWidth="1"/>
    <col min="6922" max="7167" width="9" style="1"/>
    <col min="7168" max="7168" width="9.125" style="1" customWidth="1"/>
    <col min="7169" max="7169" width="23.5" style="1" customWidth="1"/>
    <col min="7170" max="7172" width="18.125" style="1" customWidth="1"/>
    <col min="7173" max="7173" width="30.375" style="1" customWidth="1"/>
    <col min="7174" max="7177" width="18.125" style="1" customWidth="1"/>
    <col min="7178" max="7423" width="9" style="1"/>
    <col min="7424" max="7424" width="9.125" style="1" customWidth="1"/>
    <col min="7425" max="7425" width="23.5" style="1" customWidth="1"/>
    <col min="7426" max="7428" width="18.125" style="1" customWidth="1"/>
    <col min="7429" max="7429" width="30.375" style="1" customWidth="1"/>
    <col min="7430" max="7433" width="18.125" style="1" customWidth="1"/>
    <col min="7434" max="7679" width="9" style="1"/>
    <col min="7680" max="7680" width="9.125" style="1" customWidth="1"/>
    <col min="7681" max="7681" width="23.5" style="1" customWidth="1"/>
    <col min="7682" max="7684" width="18.125" style="1" customWidth="1"/>
    <col min="7685" max="7685" width="30.375" style="1" customWidth="1"/>
    <col min="7686" max="7689" width="18.125" style="1" customWidth="1"/>
    <col min="7690" max="7935" width="9" style="1"/>
    <col min="7936" max="7936" width="9.125" style="1" customWidth="1"/>
    <col min="7937" max="7937" width="23.5" style="1" customWidth="1"/>
    <col min="7938" max="7940" width="18.125" style="1" customWidth="1"/>
    <col min="7941" max="7941" width="30.375" style="1" customWidth="1"/>
    <col min="7942" max="7945" width="18.125" style="1" customWidth="1"/>
    <col min="7946" max="8191" width="9" style="1"/>
    <col min="8192" max="8192" width="9.125" style="1" customWidth="1"/>
    <col min="8193" max="8193" width="23.5" style="1" customWidth="1"/>
    <col min="8194" max="8196" width="18.125" style="1" customWidth="1"/>
    <col min="8197" max="8197" width="30.375" style="1" customWidth="1"/>
    <col min="8198" max="8201" width="18.125" style="1" customWidth="1"/>
    <col min="8202" max="8447" width="9" style="1"/>
    <col min="8448" max="8448" width="9.125" style="1" customWidth="1"/>
    <col min="8449" max="8449" width="23.5" style="1" customWidth="1"/>
    <col min="8450" max="8452" width="18.125" style="1" customWidth="1"/>
    <col min="8453" max="8453" width="30.375" style="1" customWidth="1"/>
    <col min="8454" max="8457" width="18.125" style="1" customWidth="1"/>
    <col min="8458" max="8703" width="9" style="1"/>
    <col min="8704" max="8704" width="9.125" style="1" customWidth="1"/>
    <col min="8705" max="8705" width="23.5" style="1" customWidth="1"/>
    <col min="8706" max="8708" width="18.125" style="1" customWidth="1"/>
    <col min="8709" max="8709" width="30.375" style="1" customWidth="1"/>
    <col min="8710" max="8713" width="18.125" style="1" customWidth="1"/>
    <col min="8714" max="8959" width="9" style="1"/>
    <col min="8960" max="8960" width="9.125" style="1" customWidth="1"/>
    <col min="8961" max="8961" width="23.5" style="1" customWidth="1"/>
    <col min="8962" max="8964" width="18.125" style="1" customWidth="1"/>
    <col min="8965" max="8965" width="30.375" style="1" customWidth="1"/>
    <col min="8966" max="8969" width="18.125" style="1" customWidth="1"/>
    <col min="8970" max="9215" width="9" style="1"/>
    <col min="9216" max="9216" width="9.125" style="1" customWidth="1"/>
    <col min="9217" max="9217" width="23.5" style="1" customWidth="1"/>
    <col min="9218" max="9220" width="18.125" style="1" customWidth="1"/>
    <col min="9221" max="9221" width="30.375" style="1" customWidth="1"/>
    <col min="9222" max="9225" width="18.125" style="1" customWidth="1"/>
    <col min="9226" max="9471" width="9" style="1"/>
    <col min="9472" max="9472" width="9.125" style="1" customWidth="1"/>
    <col min="9473" max="9473" width="23.5" style="1" customWidth="1"/>
    <col min="9474" max="9476" width="18.125" style="1" customWidth="1"/>
    <col min="9477" max="9477" width="30.375" style="1" customWidth="1"/>
    <col min="9478" max="9481" width="18.125" style="1" customWidth="1"/>
    <col min="9482" max="9727" width="9" style="1"/>
    <col min="9728" max="9728" width="9.125" style="1" customWidth="1"/>
    <col min="9729" max="9729" width="23.5" style="1" customWidth="1"/>
    <col min="9730" max="9732" width="18.125" style="1" customWidth="1"/>
    <col min="9733" max="9733" width="30.375" style="1" customWidth="1"/>
    <col min="9734" max="9737" width="18.125" style="1" customWidth="1"/>
    <col min="9738" max="9983" width="9" style="1"/>
    <col min="9984" max="9984" width="9.125" style="1" customWidth="1"/>
    <col min="9985" max="9985" width="23.5" style="1" customWidth="1"/>
    <col min="9986" max="9988" width="18.125" style="1" customWidth="1"/>
    <col min="9989" max="9989" width="30.375" style="1" customWidth="1"/>
    <col min="9990" max="9993" width="18.125" style="1" customWidth="1"/>
    <col min="9994" max="10239" width="9" style="1"/>
    <col min="10240" max="10240" width="9.125" style="1" customWidth="1"/>
    <col min="10241" max="10241" width="23.5" style="1" customWidth="1"/>
    <col min="10242" max="10244" width="18.125" style="1" customWidth="1"/>
    <col min="10245" max="10245" width="30.375" style="1" customWidth="1"/>
    <col min="10246" max="10249" width="18.125" style="1" customWidth="1"/>
    <col min="10250" max="10495" width="9" style="1"/>
    <col min="10496" max="10496" width="9.125" style="1" customWidth="1"/>
    <col min="10497" max="10497" width="23.5" style="1" customWidth="1"/>
    <col min="10498" max="10500" width="18.125" style="1" customWidth="1"/>
    <col min="10501" max="10501" width="30.375" style="1" customWidth="1"/>
    <col min="10502" max="10505" width="18.125" style="1" customWidth="1"/>
    <col min="10506" max="10751" width="9" style="1"/>
    <col min="10752" max="10752" width="9.125" style="1" customWidth="1"/>
    <col min="10753" max="10753" width="23.5" style="1" customWidth="1"/>
    <col min="10754" max="10756" width="18.125" style="1" customWidth="1"/>
    <col min="10757" max="10757" width="30.375" style="1" customWidth="1"/>
    <col min="10758" max="10761" width="18.125" style="1" customWidth="1"/>
    <col min="10762" max="11007" width="9" style="1"/>
    <col min="11008" max="11008" width="9.125" style="1" customWidth="1"/>
    <col min="11009" max="11009" width="23.5" style="1" customWidth="1"/>
    <col min="11010" max="11012" width="18.125" style="1" customWidth="1"/>
    <col min="11013" max="11013" width="30.375" style="1" customWidth="1"/>
    <col min="11014" max="11017" width="18.125" style="1" customWidth="1"/>
    <col min="11018" max="11263" width="9" style="1"/>
    <col min="11264" max="11264" width="9.125" style="1" customWidth="1"/>
    <col min="11265" max="11265" width="23.5" style="1" customWidth="1"/>
    <col min="11266" max="11268" width="18.125" style="1" customWidth="1"/>
    <col min="11269" max="11269" width="30.375" style="1" customWidth="1"/>
    <col min="11270" max="11273" width="18.125" style="1" customWidth="1"/>
    <col min="11274" max="11519" width="9" style="1"/>
    <col min="11520" max="11520" width="9.125" style="1" customWidth="1"/>
    <col min="11521" max="11521" width="23.5" style="1" customWidth="1"/>
    <col min="11522" max="11524" width="18.125" style="1" customWidth="1"/>
    <col min="11525" max="11525" width="30.375" style="1" customWidth="1"/>
    <col min="11526" max="11529" width="18.125" style="1" customWidth="1"/>
    <col min="11530" max="11775" width="9" style="1"/>
    <col min="11776" max="11776" width="9.125" style="1" customWidth="1"/>
    <col min="11777" max="11777" width="23.5" style="1" customWidth="1"/>
    <col min="11778" max="11780" width="18.125" style="1" customWidth="1"/>
    <col min="11781" max="11781" width="30.375" style="1" customWidth="1"/>
    <col min="11782" max="11785" width="18.125" style="1" customWidth="1"/>
    <col min="11786" max="12031" width="9" style="1"/>
    <col min="12032" max="12032" width="9.125" style="1" customWidth="1"/>
    <col min="12033" max="12033" width="23.5" style="1" customWidth="1"/>
    <col min="12034" max="12036" width="18.125" style="1" customWidth="1"/>
    <col min="12037" max="12037" width="30.375" style="1" customWidth="1"/>
    <col min="12038" max="12041" width="18.125" style="1" customWidth="1"/>
    <col min="12042" max="12287" width="9" style="1"/>
    <col min="12288" max="12288" width="9.125" style="1" customWidth="1"/>
    <col min="12289" max="12289" width="23.5" style="1" customWidth="1"/>
    <col min="12290" max="12292" width="18.125" style="1" customWidth="1"/>
    <col min="12293" max="12293" width="30.375" style="1" customWidth="1"/>
    <col min="12294" max="12297" width="18.125" style="1" customWidth="1"/>
    <col min="12298" max="12543" width="9" style="1"/>
    <col min="12544" max="12544" width="9.125" style="1" customWidth="1"/>
    <col min="12545" max="12545" width="23.5" style="1" customWidth="1"/>
    <col min="12546" max="12548" width="18.125" style="1" customWidth="1"/>
    <col min="12549" max="12549" width="30.375" style="1" customWidth="1"/>
    <col min="12550" max="12553" width="18.125" style="1" customWidth="1"/>
    <col min="12554" max="12799" width="9" style="1"/>
    <col min="12800" max="12800" width="9.125" style="1" customWidth="1"/>
    <col min="12801" max="12801" width="23.5" style="1" customWidth="1"/>
    <col min="12802" max="12804" width="18.125" style="1" customWidth="1"/>
    <col min="12805" max="12805" width="30.375" style="1" customWidth="1"/>
    <col min="12806" max="12809" width="18.125" style="1" customWidth="1"/>
    <col min="12810" max="13055" width="9" style="1"/>
    <col min="13056" max="13056" width="9.125" style="1" customWidth="1"/>
    <col min="13057" max="13057" width="23.5" style="1" customWidth="1"/>
    <col min="13058" max="13060" width="18.125" style="1" customWidth="1"/>
    <col min="13061" max="13061" width="30.375" style="1" customWidth="1"/>
    <col min="13062" max="13065" width="18.125" style="1" customWidth="1"/>
    <col min="13066" max="13311" width="9" style="1"/>
    <col min="13312" max="13312" width="9.125" style="1" customWidth="1"/>
    <col min="13313" max="13313" width="23.5" style="1" customWidth="1"/>
    <col min="13314" max="13316" width="18.125" style="1" customWidth="1"/>
    <col min="13317" max="13317" width="30.375" style="1" customWidth="1"/>
    <col min="13318" max="13321" width="18.125" style="1" customWidth="1"/>
    <col min="13322" max="13567" width="9" style="1"/>
    <col min="13568" max="13568" width="9.125" style="1" customWidth="1"/>
    <col min="13569" max="13569" width="23.5" style="1" customWidth="1"/>
    <col min="13570" max="13572" width="18.125" style="1" customWidth="1"/>
    <col min="13573" max="13573" width="30.375" style="1" customWidth="1"/>
    <col min="13574" max="13577" width="18.125" style="1" customWidth="1"/>
    <col min="13578" max="13823" width="9" style="1"/>
    <col min="13824" max="13824" width="9.125" style="1" customWidth="1"/>
    <col min="13825" max="13825" width="23.5" style="1" customWidth="1"/>
    <col min="13826" max="13828" width="18.125" style="1" customWidth="1"/>
    <col min="13829" max="13829" width="30.375" style="1" customWidth="1"/>
    <col min="13830" max="13833" width="18.125" style="1" customWidth="1"/>
    <col min="13834" max="14079" width="9" style="1"/>
    <col min="14080" max="14080" width="9.125" style="1" customWidth="1"/>
    <col min="14081" max="14081" width="23.5" style="1" customWidth="1"/>
    <col min="14082" max="14084" width="18.125" style="1" customWidth="1"/>
    <col min="14085" max="14085" width="30.375" style="1" customWidth="1"/>
    <col min="14086" max="14089" width="18.125" style="1" customWidth="1"/>
    <col min="14090" max="14335" width="9" style="1"/>
    <col min="14336" max="14336" width="9.125" style="1" customWidth="1"/>
    <col min="14337" max="14337" width="23.5" style="1" customWidth="1"/>
    <col min="14338" max="14340" width="18.125" style="1" customWidth="1"/>
    <col min="14341" max="14341" width="30.375" style="1" customWidth="1"/>
    <col min="14342" max="14345" width="18.125" style="1" customWidth="1"/>
    <col min="14346" max="14591" width="9" style="1"/>
    <col min="14592" max="14592" width="9.125" style="1" customWidth="1"/>
    <col min="14593" max="14593" width="23.5" style="1" customWidth="1"/>
    <col min="14594" max="14596" width="18.125" style="1" customWidth="1"/>
    <col min="14597" max="14597" width="30.375" style="1" customWidth="1"/>
    <col min="14598" max="14601" width="18.125" style="1" customWidth="1"/>
    <col min="14602" max="14847" width="9" style="1"/>
    <col min="14848" max="14848" width="9.125" style="1" customWidth="1"/>
    <col min="14849" max="14849" width="23.5" style="1" customWidth="1"/>
    <col min="14850" max="14852" width="18.125" style="1" customWidth="1"/>
    <col min="14853" max="14853" width="30.375" style="1" customWidth="1"/>
    <col min="14854" max="14857" width="18.125" style="1" customWidth="1"/>
    <col min="14858" max="15103" width="9" style="1"/>
    <col min="15104" max="15104" width="9.125" style="1" customWidth="1"/>
    <col min="15105" max="15105" width="23.5" style="1" customWidth="1"/>
    <col min="15106" max="15108" width="18.125" style="1" customWidth="1"/>
    <col min="15109" max="15109" width="30.375" style="1" customWidth="1"/>
    <col min="15110" max="15113" width="18.125" style="1" customWidth="1"/>
    <col min="15114" max="15359" width="9" style="1"/>
    <col min="15360" max="15360" width="9.125" style="1" customWidth="1"/>
    <col min="15361" max="15361" width="23.5" style="1" customWidth="1"/>
    <col min="15362" max="15364" width="18.125" style="1" customWidth="1"/>
    <col min="15365" max="15365" width="30.375" style="1" customWidth="1"/>
    <col min="15366" max="15369" width="18.125" style="1" customWidth="1"/>
    <col min="15370" max="15615" width="9" style="1"/>
    <col min="15616" max="15616" width="9.125" style="1" customWidth="1"/>
    <col min="15617" max="15617" width="23.5" style="1" customWidth="1"/>
    <col min="15618" max="15620" width="18.125" style="1" customWidth="1"/>
    <col min="15621" max="15621" width="30.375" style="1" customWidth="1"/>
    <col min="15622" max="15625" width="18.125" style="1" customWidth="1"/>
    <col min="15626" max="15871" width="9" style="1"/>
    <col min="15872" max="15872" width="9.125" style="1" customWidth="1"/>
    <col min="15873" max="15873" width="23.5" style="1" customWidth="1"/>
    <col min="15874" max="15876" width="18.125" style="1" customWidth="1"/>
    <col min="15877" max="15877" width="30.375" style="1" customWidth="1"/>
    <col min="15878" max="15881" width="18.125" style="1" customWidth="1"/>
    <col min="15882" max="16127" width="9" style="1"/>
    <col min="16128" max="16128" width="9.125" style="1" customWidth="1"/>
    <col min="16129" max="16129" width="23.5" style="1" customWidth="1"/>
    <col min="16130" max="16132" width="18.125" style="1" customWidth="1"/>
    <col min="16133" max="16133" width="30.375" style="1" customWidth="1"/>
    <col min="16134" max="16137" width="18.125" style="1" customWidth="1"/>
    <col min="16138" max="16384" width="9" style="1"/>
  </cols>
  <sheetData>
    <row r="1" spans="1:10" ht="30" customHeight="1">
      <c r="A1" s="199" t="s">
        <v>0</v>
      </c>
      <c r="B1" s="200"/>
      <c r="C1" s="200"/>
      <c r="D1" s="200"/>
      <c r="E1" s="200"/>
      <c r="F1" s="200"/>
      <c r="G1" s="200"/>
      <c r="H1" s="200"/>
      <c r="I1" s="200"/>
    </row>
    <row r="2" spans="1:10" ht="24.95" customHeight="1">
      <c r="A2" s="55" t="s">
        <v>221</v>
      </c>
      <c r="B2" s="2" t="s">
        <v>1</v>
      </c>
      <c r="C2" s="2" t="s">
        <v>2</v>
      </c>
      <c r="D2" s="2" t="s">
        <v>3</v>
      </c>
      <c r="E2" s="2" t="s">
        <v>4</v>
      </c>
      <c r="F2" s="2" t="s">
        <v>332</v>
      </c>
      <c r="G2" s="2" t="s">
        <v>5</v>
      </c>
      <c r="H2" s="2" t="s">
        <v>333</v>
      </c>
      <c r="I2" s="2" t="s">
        <v>6</v>
      </c>
    </row>
    <row r="3" spans="1:10" ht="24.95" customHeight="1" outlineLevel="2">
      <c r="A3" s="23" t="s">
        <v>334</v>
      </c>
      <c r="B3" s="3" t="s">
        <v>7</v>
      </c>
      <c r="C3" s="4" t="s">
        <v>8</v>
      </c>
      <c r="D3" s="4" t="s">
        <v>9</v>
      </c>
      <c r="E3" s="4" t="s">
        <v>10</v>
      </c>
      <c r="F3" s="5">
        <v>1</v>
      </c>
      <c r="G3" s="6">
        <v>99000</v>
      </c>
      <c r="H3" s="6">
        <f>F3*G3</f>
        <v>99000</v>
      </c>
      <c r="I3" s="3" t="s">
        <v>11</v>
      </c>
    </row>
    <row r="4" spans="1:10" ht="24.95" customHeight="1" outlineLevel="2">
      <c r="A4" s="23" t="s">
        <v>334</v>
      </c>
      <c r="B4" s="3" t="s">
        <v>7</v>
      </c>
      <c r="C4" s="4" t="s">
        <v>8</v>
      </c>
      <c r="D4" s="4" t="s">
        <v>12</v>
      </c>
      <c r="E4" s="4" t="s">
        <v>13</v>
      </c>
      <c r="F4" s="5">
        <v>1</v>
      </c>
      <c r="G4" s="6">
        <v>100000</v>
      </c>
      <c r="H4" s="6">
        <f t="shared" ref="H4:H75" si="0">F4*G4</f>
        <v>100000</v>
      </c>
      <c r="I4" s="3" t="s">
        <v>14</v>
      </c>
    </row>
    <row r="5" spans="1:10" ht="24.95" customHeight="1" outlineLevel="2">
      <c r="A5" s="23" t="s">
        <v>334</v>
      </c>
      <c r="B5" s="3" t="s">
        <v>7</v>
      </c>
      <c r="C5" s="4" t="s">
        <v>8</v>
      </c>
      <c r="D5" s="4" t="s">
        <v>15</v>
      </c>
      <c r="E5" s="4" t="s">
        <v>16</v>
      </c>
      <c r="F5" s="5">
        <v>1</v>
      </c>
      <c r="G5" s="6">
        <v>100000</v>
      </c>
      <c r="H5" s="6">
        <f t="shared" si="0"/>
        <v>100000</v>
      </c>
      <c r="I5" s="3" t="s">
        <v>11</v>
      </c>
    </row>
    <row r="6" spans="1:10" ht="24.95" customHeight="1" outlineLevel="2">
      <c r="A6" s="23" t="s">
        <v>334</v>
      </c>
      <c r="B6" s="3" t="s">
        <v>7</v>
      </c>
      <c r="C6" s="4" t="s">
        <v>8</v>
      </c>
      <c r="D6" s="4" t="s">
        <v>17</v>
      </c>
      <c r="E6" s="4" t="s">
        <v>18</v>
      </c>
      <c r="F6" s="5">
        <v>1</v>
      </c>
      <c r="G6" s="6">
        <v>50000</v>
      </c>
      <c r="H6" s="6">
        <f t="shared" si="0"/>
        <v>50000</v>
      </c>
      <c r="I6" s="3" t="s">
        <v>19</v>
      </c>
    </row>
    <row r="7" spans="1:10" ht="24.95" customHeight="1" outlineLevel="2">
      <c r="A7" s="23" t="s">
        <v>334</v>
      </c>
      <c r="B7" s="3" t="s">
        <v>7</v>
      </c>
      <c r="C7" s="4" t="s">
        <v>8</v>
      </c>
      <c r="D7" s="4" t="s">
        <v>20</v>
      </c>
      <c r="E7" s="4" t="s">
        <v>21</v>
      </c>
      <c r="F7" s="5">
        <v>1</v>
      </c>
      <c r="G7" s="6">
        <v>76000</v>
      </c>
      <c r="H7" s="6">
        <f t="shared" si="0"/>
        <v>76000</v>
      </c>
      <c r="I7" s="3" t="s">
        <v>19</v>
      </c>
    </row>
    <row r="8" spans="1:10" ht="24.95" customHeight="1" outlineLevel="2">
      <c r="A8" s="23" t="s">
        <v>334</v>
      </c>
      <c r="B8" s="3" t="s">
        <v>7</v>
      </c>
      <c r="C8" s="4" t="s">
        <v>8</v>
      </c>
      <c r="D8" s="4" t="s">
        <v>22</v>
      </c>
      <c r="E8" s="4" t="s">
        <v>23</v>
      </c>
      <c r="F8" s="5">
        <v>1</v>
      </c>
      <c r="G8" s="6">
        <v>75000</v>
      </c>
      <c r="H8" s="6">
        <f t="shared" si="0"/>
        <v>75000</v>
      </c>
      <c r="I8" s="3" t="s">
        <v>11</v>
      </c>
    </row>
    <row r="9" spans="1:10" ht="24.95" customHeight="1" outlineLevel="1">
      <c r="A9" s="23" t="s">
        <v>24</v>
      </c>
      <c r="B9" s="3"/>
      <c r="C9" s="4"/>
      <c r="D9" s="4"/>
      <c r="E9" s="4"/>
      <c r="F9" s="5"/>
      <c r="G9" s="6"/>
      <c r="H9" s="6">
        <f>SUBTOTAL(9,H3:H8)</f>
        <v>500000</v>
      </c>
      <c r="I9" s="3"/>
    </row>
    <row r="10" spans="1:10" ht="24.95" customHeight="1" outlineLevel="2">
      <c r="A10" s="23" t="s">
        <v>26</v>
      </c>
      <c r="B10" s="3" t="s">
        <v>25</v>
      </c>
      <c r="C10" s="4" t="s">
        <v>27</v>
      </c>
      <c r="D10" s="4" t="s">
        <v>28</v>
      </c>
      <c r="E10" s="4" t="s">
        <v>29</v>
      </c>
      <c r="F10" s="5">
        <v>1</v>
      </c>
      <c r="G10" s="6">
        <v>600000</v>
      </c>
      <c r="H10" s="6">
        <f t="shared" si="0"/>
        <v>600000</v>
      </c>
      <c r="I10" s="3" t="s">
        <v>11</v>
      </c>
      <c r="J10" s="7" t="s">
        <v>30</v>
      </c>
    </row>
    <row r="11" spans="1:10" ht="24.95" customHeight="1" outlineLevel="2">
      <c r="A11" s="23" t="s">
        <v>26</v>
      </c>
      <c r="B11" s="3" t="s">
        <v>25</v>
      </c>
      <c r="C11" s="4" t="s">
        <v>8</v>
      </c>
      <c r="D11" s="4" t="s">
        <v>31</v>
      </c>
      <c r="E11" s="4" t="s">
        <v>32</v>
      </c>
      <c r="F11" s="5">
        <v>1</v>
      </c>
      <c r="G11" s="6">
        <v>100000</v>
      </c>
      <c r="H11" s="6">
        <f t="shared" si="0"/>
        <v>100000</v>
      </c>
      <c r="I11" s="3" t="s">
        <v>33</v>
      </c>
    </row>
    <row r="12" spans="1:10" ht="24.95" customHeight="1" outlineLevel="2">
      <c r="A12" s="23" t="s">
        <v>26</v>
      </c>
      <c r="B12" s="3" t="s">
        <v>25</v>
      </c>
      <c r="C12" s="4" t="s">
        <v>8</v>
      </c>
      <c r="D12" s="4" t="s">
        <v>34</v>
      </c>
      <c r="E12" s="4" t="s">
        <v>35</v>
      </c>
      <c r="F12" s="5">
        <v>1</v>
      </c>
      <c r="G12" s="6">
        <v>150000</v>
      </c>
      <c r="H12" s="6">
        <f t="shared" si="0"/>
        <v>150000</v>
      </c>
      <c r="I12" s="3" t="s">
        <v>33</v>
      </c>
    </row>
    <row r="13" spans="1:10" ht="24.95" customHeight="1" outlineLevel="2">
      <c r="A13" s="23" t="s">
        <v>26</v>
      </c>
      <c r="B13" s="3" t="s">
        <v>25</v>
      </c>
      <c r="C13" s="4" t="s">
        <v>8</v>
      </c>
      <c r="D13" s="4" t="s">
        <v>36</v>
      </c>
      <c r="E13" s="4" t="s">
        <v>37</v>
      </c>
      <c r="F13" s="5">
        <v>1</v>
      </c>
      <c r="G13" s="6">
        <v>150000</v>
      </c>
      <c r="H13" s="6">
        <f t="shared" si="0"/>
        <v>150000</v>
      </c>
      <c r="I13" s="3" t="s">
        <v>33</v>
      </c>
    </row>
    <row r="14" spans="1:10" ht="24.95" customHeight="1" outlineLevel="2">
      <c r="A14" s="23" t="s">
        <v>26</v>
      </c>
      <c r="B14" s="3" t="s">
        <v>25</v>
      </c>
      <c r="C14" s="4" t="s">
        <v>8</v>
      </c>
      <c r="D14" s="4" t="s">
        <v>38</v>
      </c>
      <c r="E14" s="4" t="s">
        <v>39</v>
      </c>
      <c r="F14" s="5">
        <v>1</v>
      </c>
      <c r="G14" s="6">
        <v>100000</v>
      </c>
      <c r="H14" s="6">
        <f t="shared" si="0"/>
        <v>100000</v>
      </c>
      <c r="I14" s="3" t="s">
        <v>33</v>
      </c>
    </row>
    <row r="15" spans="1:10" ht="24.95" customHeight="1" outlineLevel="1">
      <c r="A15" s="23" t="s">
        <v>40</v>
      </c>
      <c r="B15" s="3"/>
      <c r="C15" s="4"/>
      <c r="D15" s="4"/>
      <c r="E15" s="4"/>
      <c r="F15" s="5"/>
      <c r="G15" s="6"/>
      <c r="H15" s="6">
        <f>SUBTOTAL(9,H10:H14)</f>
        <v>1100000</v>
      </c>
      <c r="I15" s="3"/>
    </row>
    <row r="16" spans="1:10" ht="24.95" customHeight="1" outlineLevel="2">
      <c r="A16" s="23" t="s">
        <v>335</v>
      </c>
      <c r="B16" s="3" t="s">
        <v>41</v>
      </c>
      <c r="C16" s="4" t="s">
        <v>42</v>
      </c>
      <c r="D16" s="4" t="s">
        <v>43</v>
      </c>
      <c r="E16" s="4" t="s">
        <v>44</v>
      </c>
      <c r="F16" s="5">
        <v>1</v>
      </c>
      <c r="G16" s="6">
        <v>300000</v>
      </c>
      <c r="H16" s="6">
        <f t="shared" si="0"/>
        <v>300000</v>
      </c>
      <c r="I16" s="3" t="s">
        <v>45</v>
      </c>
    </row>
    <row r="17" spans="1:10" ht="24.95" customHeight="1" outlineLevel="2">
      <c r="A17" s="23" t="s">
        <v>335</v>
      </c>
      <c r="B17" s="3" t="s">
        <v>41</v>
      </c>
      <c r="C17" s="4" t="s">
        <v>46</v>
      </c>
      <c r="D17" s="4" t="s">
        <v>47</v>
      </c>
      <c r="E17" s="4" t="s">
        <v>47</v>
      </c>
      <c r="F17" s="5">
        <v>1</v>
      </c>
      <c r="G17" s="6">
        <v>40000</v>
      </c>
      <c r="H17" s="6">
        <f t="shared" si="0"/>
        <v>40000</v>
      </c>
      <c r="I17" s="3" t="s">
        <v>45</v>
      </c>
    </row>
    <row r="18" spans="1:10" ht="24.95" customHeight="1" outlineLevel="2">
      <c r="A18" s="23" t="s">
        <v>335</v>
      </c>
      <c r="B18" s="3" t="s">
        <v>48</v>
      </c>
      <c r="C18" s="4" t="s">
        <v>46</v>
      </c>
      <c r="D18" s="4" t="s">
        <v>47</v>
      </c>
      <c r="E18" s="4" t="s">
        <v>47</v>
      </c>
      <c r="F18" s="5">
        <v>1</v>
      </c>
      <c r="G18" s="6">
        <v>70000</v>
      </c>
      <c r="H18" s="6">
        <f t="shared" si="0"/>
        <v>70000</v>
      </c>
      <c r="I18" s="3" t="s">
        <v>45</v>
      </c>
    </row>
    <row r="19" spans="1:10" ht="24.95" customHeight="1" outlineLevel="2">
      <c r="A19" s="23" t="s">
        <v>335</v>
      </c>
      <c r="B19" s="3" t="s">
        <v>49</v>
      </c>
      <c r="C19" s="4" t="s">
        <v>42</v>
      </c>
      <c r="D19" s="4" t="s">
        <v>43</v>
      </c>
      <c r="E19" s="4" t="s">
        <v>44</v>
      </c>
      <c r="F19" s="5">
        <v>1</v>
      </c>
      <c r="G19" s="6">
        <v>300000</v>
      </c>
      <c r="H19" s="6">
        <f t="shared" si="0"/>
        <v>300000</v>
      </c>
      <c r="I19" s="3" t="s">
        <v>45</v>
      </c>
    </row>
    <row r="20" spans="1:10" ht="24.95" customHeight="1" outlineLevel="2">
      <c r="A20" s="23" t="s">
        <v>335</v>
      </c>
      <c r="B20" s="3" t="s">
        <v>50</v>
      </c>
      <c r="C20" s="4" t="s">
        <v>51</v>
      </c>
      <c r="D20" s="4" t="s">
        <v>52</v>
      </c>
      <c r="E20" s="4" t="s">
        <v>53</v>
      </c>
      <c r="F20" s="5">
        <v>1</v>
      </c>
      <c r="G20" s="6">
        <v>500000</v>
      </c>
      <c r="H20" s="6">
        <f t="shared" si="0"/>
        <v>500000</v>
      </c>
      <c r="I20" s="3" t="s">
        <v>54</v>
      </c>
    </row>
    <row r="21" spans="1:10" ht="24.95" customHeight="1" outlineLevel="2">
      <c r="A21" s="23" t="s">
        <v>335</v>
      </c>
      <c r="B21" s="3" t="s">
        <v>55</v>
      </c>
      <c r="C21" s="4" t="s">
        <v>8</v>
      </c>
      <c r="D21" s="4" t="s">
        <v>56</v>
      </c>
      <c r="E21" s="4" t="s">
        <v>56</v>
      </c>
      <c r="F21" s="5">
        <v>1</v>
      </c>
      <c r="G21" s="6">
        <v>300000</v>
      </c>
      <c r="H21" s="6">
        <f t="shared" si="0"/>
        <v>300000</v>
      </c>
      <c r="I21" s="3" t="s">
        <v>33</v>
      </c>
    </row>
    <row r="22" spans="1:10" ht="24.95" customHeight="1" outlineLevel="2">
      <c r="A22" s="23" t="s">
        <v>335</v>
      </c>
      <c r="B22" s="3" t="s">
        <v>55</v>
      </c>
      <c r="C22" s="4" t="s">
        <v>8</v>
      </c>
      <c r="D22" s="4" t="s">
        <v>57</v>
      </c>
      <c r="E22" s="4" t="s">
        <v>57</v>
      </c>
      <c r="F22" s="5">
        <v>1</v>
      </c>
      <c r="G22" s="6">
        <v>300000</v>
      </c>
      <c r="H22" s="6">
        <f t="shared" si="0"/>
        <v>300000</v>
      </c>
      <c r="I22" s="3" t="s">
        <v>33</v>
      </c>
    </row>
    <row r="23" spans="1:10" ht="24.95" customHeight="1" outlineLevel="2">
      <c r="A23" s="23" t="s">
        <v>335</v>
      </c>
      <c r="B23" s="3" t="s">
        <v>55</v>
      </c>
      <c r="C23" s="4" t="s">
        <v>8</v>
      </c>
      <c r="D23" s="4" t="s">
        <v>58</v>
      </c>
      <c r="E23" s="4" t="s">
        <v>58</v>
      </c>
      <c r="F23" s="5">
        <v>1</v>
      </c>
      <c r="G23" s="6">
        <v>300000</v>
      </c>
      <c r="H23" s="6">
        <f t="shared" si="0"/>
        <v>300000</v>
      </c>
      <c r="I23" s="3" t="s">
        <v>33</v>
      </c>
    </row>
    <row r="24" spans="1:10" ht="24.95" customHeight="1" outlineLevel="2">
      <c r="A24" s="23" t="s">
        <v>335</v>
      </c>
      <c r="B24" s="3" t="s">
        <v>336</v>
      </c>
      <c r="C24" s="4" t="s">
        <v>51</v>
      </c>
      <c r="D24" s="4" t="s">
        <v>52</v>
      </c>
      <c r="E24" s="4" t="s">
        <v>53</v>
      </c>
      <c r="F24" s="5">
        <v>1</v>
      </c>
      <c r="G24" s="6">
        <v>500000</v>
      </c>
      <c r="H24" s="6">
        <f t="shared" si="0"/>
        <v>500000</v>
      </c>
      <c r="I24" s="3" t="s">
        <v>54</v>
      </c>
    </row>
    <row r="25" spans="1:10" ht="24.95" customHeight="1" outlineLevel="1">
      <c r="A25" s="23" t="s">
        <v>59</v>
      </c>
      <c r="B25" s="3"/>
      <c r="C25" s="4"/>
      <c r="D25" s="4"/>
      <c r="E25" s="4"/>
      <c r="F25" s="5"/>
      <c r="G25" s="6"/>
      <c r="H25" s="6">
        <f>SUBTOTAL(9,H16:H24)</f>
        <v>2610000</v>
      </c>
      <c r="I25" s="3"/>
    </row>
    <row r="26" spans="1:10" ht="24.95" customHeight="1" outlineLevel="2">
      <c r="A26" s="23" t="s">
        <v>337</v>
      </c>
      <c r="B26" s="3" t="s">
        <v>60</v>
      </c>
      <c r="C26" s="4" t="s">
        <v>42</v>
      </c>
      <c r="D26" s="4" t="s">
        <v>43</v>
      </c>
      <c r="E26" s="4" t="s">
        <v>44</v>
      </c>
      <c r="F26" s="5">
        <v>1</v>
      </c>
      <c r="G26" s="6">
        <v>300000</v>
      </c>
      <c r="H26" s="6">
        <f t="shared" si="0"/>
        <v>300000</v>
      </c>
      <c r="I26" s="3" t="s">
        <v>45</v>
      </c>
    </row>
    <row r="27" spans="1:10" ht="24.95" customHeight="1" outlineLevel="2">
      <c r="A27" s="23" t="s">
        <v>337</v>
      </c>
      <c r="B27" s="3" t="s">
        <v>61</v>
      </c>
      <c r="C27" s="4" t="s">
        <v>27</v>
      </c>
      <c r="D27" s="4" t="s">
        <v>62</v>
      </c>
      <c r="E27" s="4" t="s">
        <v>63</v>
      </c>
      <c r="F27" s="5">
        <v>1</v>
      </c>
      <c r="G27" s="6">
        <v>3000000</v>
      </c>
      <c r="H27" s="6">
        <f t="shared" si="0"/>
        <v>3000000</v>
      </c>
      <c r="I27" s="3" t="s">
        <v>11</v>
      </c>
      <c r="J27" s="7" t="s">
        <v>30</v>
      </c>
    </row>
    <row r="28" spans="1:10" ht="24.95" customHeight="1" outlineLevel="2">
      <c r="A28" s="23" t="s">
        <v>337</v>
      </c>
      <c r="B28" s="3" t="s">
        <v>61</v>
      </c>
      <c r="C28" s="4" t="s">
        <v>27</v>
      </c>
      <c r="D28" s="4" t="s">
        <v>62</v>
      </c>
      <c r="E28" s="4" t="s">
        <v>64</v>
      </c>
      <c r="F28" s="5">
        <v>1</v>
      </c>
      <c r="G28" s="6">
        <v>4000000</v>
      </c>
      <c r="H28" s="6">
        <f t="shared" si="0"/>
        <v>4000000</v>
      </c>
      <c r="I28" s="3" t="s">
        <v>11</v>
      </c>
      <c r="J28" s="7" t="s">
        <v>30</v>
      </c>
    </row>
    <row r="29" spans="1:10" ht="24.95" customHeight="1" outlineLevel="2">
      <c r="A29" s="23" t="s">
        <v>337</v>
      </c>
      <c r="B29" s="3" t="s">
        <v>61</v>
      </c>
      <c r="C29" s="4" t="s">
        <v>27</v>
      </c>
      <c r="D29" s="4" t="s">
        <v>62</v>
      </c>
      <c r="E29" s="4" t="s">
        <v>65</v>
      </c>
      <c r="F29" s="5">
        <v>1</v>
      </c>
      <c r="G29" s="6">
        <v>196800</v>
      </c>
      <c r="H29" s="6">
        <f t="shared" si="0"/>
        <v>196800</v>
      </c>
      <c r="I29" s="3" t="s">
        <v>11</v>
      </c>
      <c r="J29" s="7" t="s">
        <v>30</v>
      </c>
    </row>
    <row r="30" spans="1:10" ht="24.95" customHeight="1" outlineLevel="2">
      <c r="A30" s="23" t="s">
        <v>337</v>
      </c>
      <c r="B30" s="3" t="s">
        <v>61</v>
      </c>
      <c r="C30" s="4" t="s">
        <v>27</v>
      </c>
      <c r="D30" s="4" t="s">
        <v>66</v>
      </c>
      <c r="E30" s="4" t="s">
        <v>67</v>
      </c>
      <c r="F30" s="5">
        <v>1</v>
      </c>
      <c r="G30" s="6">
        <v>600000</v>
      </c>
      <c r="H30" s="6">
        <f t="shared" si="0"/>
        <v>600000</v>
      </c>
      <c r="I30" s="3" t="s">
        <v>11</v>
      </c>
      <c r="J30" s="7" t="s">
        <v>68</v>
      </c>
    </row>
    <row r="31" spans="1:10" ht="24.95" customHeight="1" outlineLevel="2">
      <c r="A31" s="23" t="s">
        <v>337</v>
      </c>
      <c r="B31" s="3" t="s">
        <v>61</v>
      </c>
      <c r="C31" s="4" t="s">
        <v>27</v>
      </c>
      <c r="D31" s="4" t="s">
        <v>69</v>
      </c>
      <c r="E31" s="4" t="s">
        <v>70</v>
      </c>
      <c r="F31" s="5">
        <v>1</v>
      </c>
      <c r="G31" s="6">
        <v>400000</v>
      </c>
      <c r="H31" s="6">
        <f t="shared" si="0"/>
        <v>400000</v>
      </c>
      <c r="I31" s="3" t="s">
        <v>11</v>
      </c>
      <c r="J31" s="7" t="s">
        <v>30</v>
      </c>
    </row>
    <row r="32" spans="1:10" ht="24.95" customHeight="1" outlineLevel="2">
      <c r="A32" s="23" t="s">
        <v>337</v>
      </c>
      <c r="B32" s="3" t="s">
        <v>61</v>
      </c>
      <c r="C32" s="4" t="s">
        <v>27</v>
      </c>
      <c r="D32" s="4" t="s">
        <v>69</v>
      </c>
      <c r="E32" s="4" t="s">
        <v>71</v>
      </c>
      <c r="F32" s="5">
        <v>1</v>
      </c>
      <c r="G32" s="6">
        <v>600000</v>
      </c>
      <c r="H32" s="6">
        <f t="shared" si="0"/>
        <v>600000</v>
      </c>
      <c r="I32" s="3" t="s">
        <v>11</v>
      </c>
      <c r="J32" s="7" t="s">
        <v>30</v>
      </c>
    </row>
    <row r="33" spans="1:10" ht="24.95" customHeight="1" outlineLevel="2">
      <c r="A33" s="23" t="s">
        <v>337</v>
      </c>
      <c r="B33" s="3" t="s">
        <v>61</v>
      </c>
      <c r="C33" s="4" t="s">
        <v>72</v>
      </c>
      <c r="D33" s="4" t="s">
        <v>73</v>
      </c>
      <c r="E33" s="4" t="s">
        <v>74</v>
      </c>
      <c r="F33" s="5">
        <v>1</v>
      </c>
      <c r="G33" s="6">
        <v>120000</v>
      </c>
      <c r="H33" s="6">
        <f t="shared" si="0"/>
        <v>120000</v>
      </c>
      <c r="I33" s="3" t="s">
        <v>45</v>
      </c>
    </row>
    <row r="34" spans="1:10" ht="24.95" customHeight="1" outlineLevel="2">
      <c r="A34" s="23" t="s">
        <v>337</v>
      </c>
      <c r="B34" s="3" t="s">
        <v>61</v>
      </c>
      <c r="C34" s="4" t="s">
        <v>72</v>
      </c>
      <c r="D34" s="4" t="s">
        <v>75</v>
      </c>
      <c r="E34" s="4" t="s">
        <v>74</v>
      </c>
      <c r="F34" s="5">
        <v>1</v>
      </c>
      <c r="G34" s="6">
        <v>350000</v>
      </c>
      <c r="H34" s="6">
        <f t="shared" si="0"/>
        <v>350000</v>
      </c>
      <c r="I34" s="3" t="s">
        <v>45</v>
      </c>
    </row>
    <row r="35" spans="1:10" ht="24.95" customHeight="1" outlineLevel="2">
      <c r="A35" s="23" t="s">
        <v>337</v>
      </c>
      <c r="B35" s="3" t="s">
        <v>61</v>
      </c>
      <c r="C35" s="4" t="s">
        <v>72</v>
      </c>
      <c r="D35" s="4" t="s">
        <v>76</v>
      </c>
      <c r="E35" s="4" t="s">
        <v>74</v>
      </c>
      <c r="F35" s="5">
        <v>1</v>
      </c>
      <c r="G35" s="6">
        <v>225000</v>
      </c>
      <c r="H35" s="6">
        <f t="shared" si="0"/>
        <v>225000</v>
      </c>
      <c r="I35" s="3" t="s">
        <v>45</v>
      </c>
    </row>
    <row r="36" spans="1:10" ht="24.95" customHeight="1" outlineLevel="2">
      <c r="A36" s="23" t="s">
        <v>337</v>
      </c>
      <c r="B36" s="3" t="s">
        <v>61</v>
      </c>
      <c r="C36" s="4" t="s">
        <v>72</v>
      </c>
      <c r="D36" s="4" t="s">
        <v>77</v>
      </c>
      <c r="E36" s="4" t="s">
        <v>74</v>
      </c>
      <c r="F36" s="5">
        <v>1</v>
      </c>
      <c r="G36" s="6">
        <v>300000</v>
      </c>
      <c r="H36" s="6">
        <f t="shared" si="0"/>
        <v>300000</v>
      </c>
      <c r="I36" s="3" t="s">
        <v>45</v>
      </c>
    </row>
    <row r="37" spans="1:10" ht="24.95" customHeight="1" outlineLevel="1">
      <c r="A37" s="23" t="s">
        <v>78</v>
      </c>
      <c r="B37" s="3"/>
      <c r="C37" s="4"/>
      <c r="D37" s="4"/>
      <c r="E37" s="4"/>
      <c r="F37" s="5"/>
      <c r="G37" s="6"/>
      <c r="H37" s="6">
        <f>SUBTOTAL(9,H26:H36)</f>
        <v>10091800</v>
      </c>
      <c r="I37" s="3"/>
    </row>
    <row r="38" spans="1:10" ht="24.95" customHeight="1" outlineLevel="2">
      <c r="A38" s="23" t="s">
        <v>80</v>
      </c>
      <c r="B38" s="3" t="s">
        <v>79</v>
      </c>
      <c r="C38" s="4" t="s">
        <v>46</v>
      </c>
      <c r="D38" s="4" t="s">
        <v>47</v>
      </c>
      <c r="E38" s="4" t="s">
        <v>47</v>
      </c>
      <c r="F38" s="5">
        <v>1</v>
      </c>
      <c r="G38" s="6">
        <v>70000</v>
      </c>
      <c r="H38" s="6">
        <f t="shared" si="0"/>
        <v>70000</v>
      </c>
      <c r="I38" s="3" t="s">
        <v>45</v>
      </c>
    </row>
    <row r="39" spans="1:10" ht="24.95" customHeight="1" outlineLevel="2">
      <c r="A39" s="23" t="s">
        <v>80</v>
      </c>
      <c r="B39" s="3" t="s">
        <v>81</v>
      </c>
      <c r="C39" s="4" t="s">
        <v>42</v>
      </c>
      <c r="D39" s="4" t="s">
        <v>43</v>
      </c>
      <c r="E39" s="4" t="s">
        <v>44</v>
      </c>
      <c r="F39" s="5">
        <v>1</v>
      </c>
      <c r="G39" s="6">
        <v>300000</v>
      </c>
      <c r="H39" s="6">
        <f t="shared" si="0"/>
        <v>300000</v>
      </c>
      <c r="I39" s="3" t="s">
        <v>45</v>
      </c>
    </row>
    <row r="40" spans="1:10" ht="24.95" customHeight="1" outlineLevel="2">
      <c r="A40" s="23" t="s">
        <v>80</v>
      </c>
      <c r="B40" s="3" t="s">
        <v>82</v>
      </c>
      <c r="C40" s="4" t="s">
        <v>42</v>
      </c>
      <c r="D40" s="4" t="s">
        <v>43</v>
      </c>
      <c r="E40" s="4" t="s">
        <v>44</v>
      </c>
      <c r="F40" s="5">
        <v>1</v>
      </c>
      <c r="G40" s="6">
        <v>300000</v>
      </c>
      <c r="H40" s="6">
        <f t="shared" si="0"/>
        <v>300000</v>
      </c>
      <c r="I40" s="3" t="s">
        <v>45</v>
      </c>
    </row>
    <row r="41" spans="1:10" ht="24.95" customHeight="1" outlineLevel="2">
      <c r="A41" s="23" t="s">
        <v>80</v>
      </c>
      <c r="B41" s="3" t="s">
        <v>83</v>
      </c>
      <c r="C41" s="4" t="s">
        <v>84</v>
      </c>
      <c r="D41" s="4" t="s">
        <v>85</v>
      </c>
      <c r="E41" s="4" t="s">
        <v>85</v>
      </c>
      <c r="F41" s="5">
        <v>1</v>
      </c>
      <c r="G41" s="6">
        <v>500000</v>
      </c>
      <c r="H41" s="6">
        <f t="shared" si="0"/>
        <v>500000</v>
      </c>
      <c r="I41" s="3" t="s">
        <v>86</v>
      </c>
    </row>
    <row r="42" spans="1:10" ht="24.95" customHeight="1" outlineLevel="2">
      <c r="A42" s="23" t="s">
        <v>80</v>
      </c>
      <c r="B42" s="3" t="s">
        <v>87</v>
      </c>
      <c r="C42" s="4" t="s">
        <v>27</v>
      </c>
      <c r="D42" s="4" t="s">
        <v>88</v>
      </c>
      <c r="E42" s="4" t="s">
        <v>89</v>
      </c>
      <c r="F42" s="5">
        <v>1</v>
      </c>
      <c r="G42" s="6">
        <v>3000000</v>
      </c>
      <c r="H42" s="6">
        <f t="shared" si="0"/>
        <v>3000000</v>
      </c>
      <c r="I42" s="3" t="s">
        <v>11</v>
      </c>
      <c r="J42" s="7" t="s">
        <v>30</v>
      </c>
    </row>
    <row r="43" spans="1:10" ht="24.95" customHeight="1" outlineLevel="2">
      <c r="A43" s="23" t="s">
        <v>80</v>
      </c>
      <c r="B43" s="3" t="s">
        <v>90</v>
      </c>
      <c r="C43" s="4" t="s">
        <v>84</v>
      </c>
      <c r="D43" s="4" t="s">
        <v>91</v>
      </c>
      <c r="E43" s="4" t="s">
        <v>91</v>
      </c>
      <c r="F43" s="5">
        <v>1</v>
      </c>
      <c r="G43" s="6">
        <v>500000</v>
      </c>
      <c r="H43" s="6">
        <f t="shared" si="0"/>
        <v>500000</v>
      </c>
      <c r="I43" s="3" t="s">
        <v>86</v>
      </c>
    </row>
    <row r="44" spans="1:10" ht="24.95" customHeight="1" outlineLevel="2">
      <c r="A44" s="23" t="s">
        <v>80</v>
      </c>
      <c r="B44" s="3" t="s">
        <v>92</v>
      </c>
      <c r="C44" s="4" t="s">
        <v>84</v>
      </c>
      <c r="D44" s="4" t="s">
        <v>93</v>
      </c>
      <c r="E44" s="4" t="s">
        <v>93</v>
      </c>
      <c r="F44" s="5">
        <v>1</v>
      </c>
      <c r="G44" s="6">
        <v>250000</v>
      </c>
      <c r="H44" s="6">
        <f t="shared" si="0"/>
        <v>250000</v>
      </c>
      <c r="I44" s="3" t="s">
        <v>86</v>
      </c>
    </row>
    <row r="45" spans="1:10" ht="24.95" customHeight="1" outlineLevel="2">
      <c r="A45" s="23" t="s">
        <v>80</v>
      </c>
      <c r="B45" s="3" t="s">
        <v>92</v>
      </c>
      <c r="C45" s="4" t="s">
        <v>8</v>
      </c>
      <c r="D45" s="4" t="s">
        <v>94</v>
      </c>
      <c r="E45" s="4" t="s">
        <v>94</v>
      </c>
      <c r="F45" s="5">
        <v>1</v>
      </c>
      <c r="G45" s="6">
        <v>240000</v>
      </c>
      <c r="H45" s="6">
        <f t="shared" si="0"/>
        <v>240000</v>
      </c>
      <c r="I45" s="3" t="s">
        <v>95</v>
      </c>
    </row>
    <row r="46" spans="1:10" ht="24.95" customHeight="1" outlineLevel="1">
      <c r="A46" s="23" t="s">
        <v>96</v>
      </c>
      <c r="B46" s="3"/>
      <c r="C46" s="4"/>
      <c r="D46" s="4"/>
      <c r="E46" s="4"/>
      <c r="F46" s="5"/>
      <c r="G46" s="6"/>
      <c r="H46" s="6">
        <f>SUBTOTAL(9,H38:H45)</f>
        <v>5160000</v>
      </c>
      <c r="I46" s="3"/>
    </row>
    <row r="47" spans="1:10" ht="24.95" customHeight="1" outlineLevel="2">
      <c r="A47" s="23" t="s">
        <v>98</v>
      </c>
      <c r="B47" s="3" t="s">
        <v>97</v>
      </c>
      <c r="C47" s="4" t="s">
        <v>51</v>
      </c>
      <c r="D47" s="4" t="s">
        <v>52</v>
      </c>
      <c r="E47" s="4" t="s">
        <v>53</v>
      </c>
      <c r="F47" s="5">
        <v>1</v>
      </c>
      <c r="G47" s="6">
        <v>600000</v>
      </c>
      <c r="H47" s="6">
        <f t="shared" si="0"/>
        <v>600000</v>
      </c>
      <c r="I47" s="3" t="s">
        <v>54</v>
      </c>
    </row>
    <row r="48" spans="1:10" ht="24.95" customHeight="1" outlineLevel="2">
      <c r="A48" s="23" t="s">
        <v>98</v>
      </c>
      <c r="B48" s="3" t="s">
        <v>99</v>
      </c>
      <c r="C48" s="4" t="s">
        <v>27</v>
      </c>
      <c r="D48" s="4" t="s">
        <v>100</v>
      </c>
      <c r="E48" s="4" t="s">
        <v>101</v>
      </c>
      <c r="F48" s="5">
        <v>1</v>
      </c>
      <c r="G48" s="6">
        <v>600000</v>
      </c>
      <c r="H48" s="6">
        <f t="shared" si="0"/>
        <v>600000</v>
      </c>
      <c r="I48" s="3" t="s">
        <v>11</v>
      </c>
      <c r="J48" s="7" t="s">
        <v>68</v>
      </c>
    </row>
    <row r="49" spans="1:9" ht="24.95" customHeight="1" outlineLevel="2">
      <c r="A49" s="23" t="s">
        <v>98</v>
      </c>
      <c r="B49" s="3" t="s">
        <v>99</v>
      </c>
      <c r="C49" s="4" t="s">
        <v>8</v>
      </c>
      <c r="D49" s="8" t="s">
        <v>102</v>
      </c>
      <c r="E49" s="8" t="s">
        <v>103</v>
      </c>
      <c r="F49" s="5">
        <v>1</v>
      </c>
      <c r="G49" s="6">
        <v>460000</v>
      </c>
      <c r="H49" s="6">
        <f t="shared" si="0"/>
        <v>460000</v>
      </c>
      <c r="I49" s="3" t="s">
        <v>104</v>
      </c>
    </row>
    <row r="50" spans="1:9" ht="24.95" customHeight="1" outlineLevel="2">
      <c r="A50" s="23" t="s">
        <v>98</v>
      </c>
      <c r="B50" s="3" t="s">
        <v>99</v>
      </c>
      <c r="C50" s="4" t="s">
        <v>8</v>
      </c>
      <c r="D50" s="8" t="s">
        <v>105</v>
      </c>
      <c r="E50" s="8" t="s">
        <v>106</v>
      </c>
      <c r="F50" s="5">
        <v>1</v>
      </c>
      <c r="G50" s="6">
        <v>40000</v>
      </c>
      <c r="H50" s="6">
        <f t="shared" si="0"/>
        <v>40000</v>
      </c>
      <c r="I50" s="3" t="s">
        <v>104</v>
      </c>
    </row>
    <row r="51" spans="1:9" ht="24.95" customHeight="1" outlineLevel="1">
      <c r="A51" s="23" t="s">
        <v>107</v>
      </c>
      <c r="B51" s="3"/>
      <c r="C51" s="4"/>
      <c r="D51" s="8"/>
      <c r="E51" s="8"/>
      <c r="F51" s="5"/>
      <c r="G51" s="6"/>
      <c r="H51" s="6">
        <f>SUBTOTAL(9,H47:H50)</f>
        <v>1700000</v>
      </c>
      <c r="I51" s="3"/>
    </row>
    <row r="52" spans="1:9" ht="24.95" customHeight="1" outlineLevel="2">
      <c r="A52" s="23" t="s">
        <v>109</v>
      </c>
      <c r="B52" s="3" t="s">
        <v>108</v>
      </c>
      <c r="C52" s="4" t="s">
        <v>42</v>
      </c>
      <c r="D52" s="4" t="s">
        <v>43</v>
      </c>
      <c r="E52" s="4" t="s">
        <v>44</v>
      </c>
      <c r="F52" s="5">
        <v>1</v>
      </c>
      <c r="G52" s="6">
        <v>300000</v>
      </c>
      <c r="H52" s="6">
        <f t="shared" si="0"/>
        <v>300000</v>
      </c>
      <c r="I52" s="3" t="s">
        <v>45</v>
      </c>
    </row>
    <row r="53" spans="1:9" ht="24.95" customHeight="1" outlineLevel="2">
      <c r="A53" s="23" t="s">
        <v>109</v>
      </c>
      <c r="B53" s="3" t="s">
        <v>110</v>
      </c>
      <c r="C53" s="4" t="s">
        <v>42</v>
      </c>
      <c r="D53" s="4" t="s">
        <v>43</v>
      </c>
      <c r="E53" s="4" t="s">
        <v>44</v>
      </c>
      <c r="F53" s="5">
        <v>1</v>
      </c>
      <c r="G53" s="6">
        <v>300000</v>
      </c>
      <c r="H53" s="6">
        <f t="shared" si="0"/>
        <v>300000</v>
      </c>
      <c r="I53" s="3" t="s">
        <v>45</v>
      </c>
    </row>
    <row r="54" spans="1:9" ht="24.95" customHeight="1" outlineLevel="2">
      <c r="A54" s="23" t="s">
        <v>109</v>
      </c>
      <c r="B54" s="3" t="s">
        <v>110</v>
      </c>
      <c r="C54" s="4" t="s">
        <v>46</v>
      </c>
      <c r="D54" s="4" t="s">
        <v>47</v>
      </c>
      <c r="E54" s="4" t="s">
        <v>47</v>
      </c>
      <c r="F54" s="5">
        <v>1</v>
      </c>
      <c r="G54" s="6">
        <v>40000</v>
      </c>
      <c r="H54" s="6">
        <f t="shared" si="0"/>
        <v>40000</v>
      </c>
      <c r="I54" s="3" t="s">
        <v>45</v>
      </c>
    </row>
    <row r="55" spans="1:9" ht="24.95" customHeight="1" outlineLevel="2">
      <c r="A55" s="23" t="s">
        <v>109</v>
      </c>
      <c r="B55" s="3" t="s">
        <v>111</v>
      </c>
      <c r="C55" s="4" t="s">
        <v>46</v>
      </c>
      <c r="D55" s="4" t="s">
        <v>47</v>
      </c>
      <c r="E55" s="4" t="s">
        <v>47</v>
      </c>
      <c r="F55" s="5">
        <v>1</v>
      </c>
      <c r="G55" s="6">
        <v>40000</v>
      </c>
      <c r="H55" s="6">
        <f t="shared" si="0"/>
        <v>40000</v>
      </c>
      <c r="I55" s="3" t="s">
        <v>45</v>
      </c>
    </row>
    <row r="56" spans="1:9" ht="24.95" customHeight="1" outlineLevel="2">
      <c r="A56" s="23" t="s">
        <v>109</v>
      </c>
      <c r="B56" s="3" t="s">
        <v>112</v>
      </c>
      <c r="C56" s="4" t="s">
        <v>8</v>
      </c>
      <c r="D56" s="4" t="s">
        <v>113</v>
      </c>
      <c r="E56" s="4" t="s">
        <v>114</v>
      </c>
      <c r="F56" s="5">
        <v>1</v>
      </c>
      <c r="G56" s="6">
        <v>33000</v>
      </c>
      <c r="H56" s="6">
        <f t="shared" si="0"/>
        <v>33000</v>
      </c>
      <c r="I56" s="3" t="s">
        <v>11</v>
      </c>
    </row>
    <row r="57" spans="1:9" ht="24.95" customHeight="1" outlineLevel="2">
      <c r="A57" s="23" t="s">
        <v>109</v>
      </c>
      <c r="B57" s="3" t="s">
        <v>112</v>
      </c>
      <c r="C57" s="4" t="s">
        <v>8</v>
      </c>
      <c r="D57" s="4" t="s">
        <v>115</v>
      </c>
      <c r="E57" s="4" t="s">
        <v>116</v>
      </c>
      <c r="F57" s="5">
        <v>1</v>
      </c>
      <c r="G57" s="6">
        <v>25000</v>
      </c>
      <c r="H57" s="6">
        <f t="shared" si="0"/>
        <v>25000</v>
      </c>
      <c r="I57" s="3" t="s">
        <v>11</v>
      </c>
    </row>
    <row r="58" spans="1:9" ht="24.95" customHeight="1" outlineLevel="2">
      <c r="A58" s="23" t="s">
        <v>109</v>
      </c>
      <c r="B58" s="3" t="s">
        <v>112</v>
      </c>
      <c r="C58" s="4" t="s">
        <v>8</v>
      </c>
      <c r="D58" s="4" t="s">
        <v>117</v>
      </c>
      <c r="E58" s="4" t="s">
        <v>118</v>
      </c>
      <c r="F58" s="5">
        <v>1</v>
      </c>
      <c r="G58" s="6">
        <v>33000</v>
      </c>
      <c r="H58" s="6">
        <f t="shared" si="0"/>
        <v>33000</v>
      </c>
      <c r="I58" s="3" t="s">
        <v>11</v>
      </c>
    </row>
    <row r="59" spans="1:9" ht="24.95" customHeight="1" outlineLevel="2">
      <c r="A59" s="23" t="s">
        <v>109</v>
      </c>
      <c r="B59" s="3" t="s">
        <v>112</v>
      </c>
      <c r="C59" s="4" t="s">
        <v>8</v>
      </c>
      <c r="D59" s="4" t="s">
        <v>119</v>
      </c>
      <c r="E59" s="4" t="s">
        <v>120</v>
      </c>
      <c r="F59" s="5">
        <v>1</v>
      </c>
      <c r="G59" s="6">
        <v>24750</v>
      </c>
      <c r="H59" s="6">
        <f t="shared" si="0"/>
        <v>24750</v>
      </c>
      <c r="I59" s="3" t="s">
        <v>11</v>
      </c>
    </row>
    <row r="60" spans="1:9" ht="24.95" customHeight="1" outlineLevel="2">
      <c r="A60" s="23" t="s">
        <v>109</v>
      </c>
      <c r="B60" s="3" t="s">
        <v>112</v>
      </c>
      <c r="C60" s="4" t="s">
        <v>8</v>
      </c>
      <c r="D60" s="4" t="s">
        <v>121</v>
      </c>
      <c r="E60" s="4" t="s">
        <v>122</v>
      </c>
      <c r="F60" s="5">
        <v>1</v>
      </c>
      <c r="G60" s="6">
        <v>47500</v>
      </c>
      <c r="H60" s="6">
        <f t="shared" si="0"/>
        <v>47500</v>
      </c>
      <c r="I60" s="3" t="s">
        <v>11</v>
      </c>
    </row>
    <row r="61" spans="1:9" ht="24.95" customHeight="1" outlineLevel="2">
      <c r="A61" s="23" t="s">
        <v>109</v>
      </c>
      <c r="B61" s="3" t="s">
        <v>112</v>
      </c>
      <c r="C61" s="4" t="s">
        <v>8</v>
      </c>
      <c r="D61" s="4" t="s">
        <v>123</v>
      </c>
      <c r="E61" s="4" t="s">
        <v>124</v>
      </c>
      <c r="F61" s="5">
        <v>1</v>
      </c>
      <c r="G61" s="6">
        <v>25000</v>
      </c>
      <c r="H61" s="6">
        <f t="shared" si="0"/>
        <v>25000</v>
      </c>
      <c r="I61" s="3" t="s">
        <v>11</v>
      </c>
    </row>
    <row r="62" spans="1:9" ht="24.95" customHeight="1" outlineLevel="2">
      <c r="A62" s="23" t="s">
        <v>109</v>
      </c>
      <c r="B62" s="3" t="s">
        <v>112</v>
      </c>
      <c r="C62" s="4" t="s">
        <v>8</v>
      </c>
      <c r="D62" s="4" t="s">
        <v>125</v>
      </c>
      <c r="E62" s="4" t="s">
        <v>126</v>
      </c>
      <c r="F62" s="5">
        <v>1</v>
      </c>
      <c r="G62" s="6">
        <v>99000</v>
      </c>
      <c r="H62" s="6">
        <f t="shared" si="0"/>
        <v>99000</v>
      </c>
      <c r="I62" s="3" t="s">
        <v>11</v>
      </c>
    </row>
    <row r="63" spans="1:9" ht="24.95" customHeight="1" outlineLevel="2">
      <c r="A63" s="23" t="s">
        <v>109</v>
      </c>
      <c r="B63" s="3" t="s">
        <v>112</v>
      </c>
      <c r="C63" s="4" t="s">
        <v>8</v>
      </c>
      <c r="D63" s="4" t="s">
        <v>127</v>
      </c>
      <c r="E63" s="4" t="s">
        <v>128</v>
      </c>
      <c r="F63" s="5">
        <v>1</v>
      </c>
      <c r="G63" s="6">
        <v>33000</v>
      </c>
      <c r="H63" s="6">
        <f t="shared" si="0"/>
        <v>33000</v>
      </c>
      <c r="I63" s="3" t="s">
        <v>11</v>
      </c>
    </row>
    <row r="64" spans="1:9" ht="24.95" customHeight="1" outlineLevel="2">
      <c r="A64" s="23" t="s">
        <v>109</v>
      </c>
      <c r="B64" s="3" t="s">
        <v>112</v>
      </c>
      <c r="C64" s="4" t="s">
        <v>8</v>
      </c>
      <c r="D64" s="4" t="s">
        <v>129</v>
      </c>
      <c r="E64" s="4" t="s">
        <v>130</v>
      </c>
      <c r="F64" s="5">
        <v>1</v>
      </c>
      <c r="G64" s="6">
        <v>25000</v>
      </c>
      <c r="H64" s="6">
        <f t="shared" si="0"/>
        <v>25000</v>
      </c>
      <c r="I64" s="3" t="s">
        <v>11</v>
      </c>
    </row>
    <row r="65" spans="1:10" ht="24.95" customHeight="1" outlineLevel="2">
      <c r="A65" s="23" t="s">
        <v>109</v>
      </c>
      <c r="B65" s="3" t="s">
        <v>112</v>
      </c>
      <c r="C65" s="4" t="s">
        <v>8</v>
      </c>
      <c r="D65" s="4" t="s">
        <v>131</v>
      </c>
      <c r="E65" s="4" t="s">
        <v>132</v>
      </c>
      <c r="F65" s="5">
        <v>1</v>
      </c>
      <c r="G65" s="6">
        <v>22500</v>
      </c>
      <c r="H65" s="6">
        <f t="shared" si="0"/>
        <v>22500</v>
      </c>
      <c r="I65" s="3" t="s">
        <v>11</v>
      </c>
    </row>
    <row r="66" spans="1:10" ht="24.95" customHeight="1" outlineLevel="1">
      <c r="A66" s="23" t="s">
        <v>133</v>
      </c>
      <c r="B66" s="3"/>
      <c r="C66" s="4"/>
      <c r="D66" s="4"/>
      <c r="E66" s="4"/>
      <c r="F66" s="5"/>
      <c r="G66" s="6"/>
      <c r="H66" s="6">
        <f>SUBTOTAL(9,H52:H65)</f>
        <v>1047750</v>
      </c>
      <c r="I66" s="3"/>
    </row>
    <row r="67" spans="1:10" ht="24.95" customHeight="1" outlineLevel="2">
      <c r="A67" s="23" t="s">
        <v>135</v>
      </c>
      <c r="B67" s="3" t="s">
        <v>134</v>
      </c>
      <c r="C67" s="4" t="s">
        <v>27</v>
      </c>
      <c r="D67" s="4" t="s">
        <v>88</v>
      </c>
      <c r="E67" s="4" t="s">
        <v>136</v>
      </c>
      <c r="F67" s="5">
        <v>1</v>
      </c>
      <c r="G67" s="6">
        <v>600000</v>
      </c>
      <c r="H67" s="6">
        <f t="shared" si="0"/>
        <v>600000</v>
      </c>
      <c r="I67" s="3" t="s">
        <v>11</v>
      </c>
      <c r="J67" s="7" t="s">
        <v>30</v>
      </c>
    </row>
    <row r="68" spans="1:10" ht="24.95" customHeight="1" outlineLevel="2">
      <c r="A68" s="23" t="s">
        <v>135</v>
      </c>
      <c r="B68" s="3" t="s">
        <v>134</v>
      </c>
      <c r="C68" s="4" t="s">
        <v>42</v>
      </c>
      <c r="D68" s="4" t="s">
        <v>43</v>
      </c>
      <c r="E68" s="4" t="s">
        <v>44</v>
      </c>
      <c r="F68" s="5">
        <v>1</v>
      </c>
      <c r="G68" s="6">
        <v>300000</v>
      </c>
      <c r="H68" s="6">
        <f t="shared" si="0"/>
        <v>300000</v>
      </c>
      <c r="I68" s="3" t="s">
        <v>45</v>
      </c>
    </row>
    <row r="69" spans="1:10" ht="24.95" customHeight="1" outlineLevel="2">
      <c r="A69" s="23" t="s">
        <v>135</v>
      </c>
      <c r="B69" s="3" t="s">
        <v>137</v>
      </c>
      <c r="C69" s="4" t="s">
        <v>46</v>
      </c>
      <c r="D69" s="4" t="s">
        <v>47</v>
      </c>
      <c r="E69" s="4" t="s">
        <v>47</v>
      </c>
      <c r="F69" s="5">
        <v>1</v>
      </c>
      <c r="G69" s="6">
        <v>40000</v>
      </c>
      <c r="H69" s="6">
        <f t="shared" si="0"/>
        <v>40000</v>
      </c>
      <c r="I69" s="3" t="s">
        <v>45</v>
      </c>
    </row>
    <row r="70" spans="1:10" ht="24.95" customHeight="1" outlineLevel="2">
      <c r="A70" s="23" t="s">
        <v>135</v>
      </c>
      <c r="B70" s="3" t="s">
        <v>138</v>
      </c>
      <c r="C70" s="4" t="s">
        <v>27</v>
      </c>
      <c r="D70" s="4" t="s">
        <v>88</v>
      </c>
      <c r="E70" s="4" t="s">
        <v>139</v>
      </c>
      <c r="F70" s="5">
        <v>1</v>
      </c>
      <c r="G70" s="6">
        <v>1000000</v>
      </c>
      <c r="H70" s="6">
        <f t="shared" si="0"/>
        <v>1000000</v>
      </c>
      <c r="I70" s="3" t="s">
        <v>11</v>
      </c>
      <c r="J70" s="7" t="s">
        <v>30</v>
      </c>
    </row>
    <row r="71" spans="1:10" ht="24.95" customHeight="1" outlineLevel="2">
      <c r="A71" s="23" t="s">
        <v>135</v>
      </c>
      <c r="B71" s="3" t="s">
        <v>140</v>
      </c>
      <c r="C71" s="4" t="s">
        <v>8</v>
      </c>
      <c r="D71" s="4" t="s">
        <v>141</v>
      </c>
      <c r="E71" s="4" t="s">
        <v>142</v>
      </c>
      <c r="F71" s="5">
        <v>1</v>
      </c>
      <c r="G71" s="6">
        <v>500000</v>
      </c>
      <c r="H71" s="6">
        <f t="shared" si="0"/>
        <v>500000</v>
      </c>
      <c r="I71" s="3" t="s">
        <v>33</v>
      </c>
    </row>
    <row r="72" spans="1:10" ht="24.95" customHeight="1" outlineLevel="1">
      <c r="A72" s="23" t="s">
        <v>143</v>
      </c>
      <c r="B72" s="3"/>
      <c r="C72" s="4"/>
      <c r="D72" s="4"/>
      <c r="E72" s="4"/>
      <c r="F72" s="5"/>
      <c r="G72" s="6"/>
      <c r="H72" s="6">
        <f>SUBTOTAL(9,H67:H71)</f>
        <v>2440000</v>
      </c>
      <c r="I72" s="3"/>
    </row>
    <row r="73" spans="1:10" ht="24.95" customHeight="1" outlineLevel="2">
      <c r="A73" s="23" t="s">
        <v>145</v>
      </c>
      <c r="B73" s="3" t="s">
        <v>144</v>
      </c>
      <c r="C73" s="4" t="s">
        <v>46</v>
      </c>
      <c r="D73" s="4" t="s">
        <v>47</v>
      </c>
      <c r="E73" s="4" t="s">
        <v>47</v>
      </c>
      <c r="F73" s="5">
        <v>1</v>
      </c>
      <c r="G73" s="6">
        <v>70000</v>
      </c>
      <c r="H73" s="6">
        <f t="shared" si="0"/>
        <v>70000</v>
      </c>
      <c r="I73" s="3" t="s">
        <v>45</v>
      </c>
    </row>
    <row r="74" spans="1:10" ht="24.95" customHeight="1" outlineLevel="2">
      <c r="A74" s="23" t="s">
        <v>145</v>
      </c>
      <c r="B74" s="3" t="s">
        <v>146</v>
      </c>
      <c r="C74" s="4" t="s">
        <v>27</v>
      </c>
      <c r="D74" s="4" t="s">
        <v>88</v>
      </c>
      <c r="E74" s="4" t="s">
        <v>147</v>
      </c>
      <c r="F74" s="5">
        <v>1</v>
      </c>
      <c r="G74" s="6">
        <v>1000000</v>
      </c>
      <c r="H74" s="6">
        <f t="shared" si="0"/>
        <v>1000000</v>
      </c>
      <c r="I74" s="3" t="s">
        <v>11</v>
      </c>
      <c r="J74" s="7" t="s">
        <v>148</v>
      </c>
    </row>
    <row r="75" spans="1:10" ht="24.95" customHeight="1" outlineLevel="2">
      <c r="A75" s="23" t="s">
        <v>145</v>
      </c>
      <c r="B75" s="3" t="s">
        <v>149</v>
      </c>
      <c r="C75" s="4" t="s">
        <v>150</v>
      </c>
      <c r="D75" s="4" t="s">
        <v>151</v>
      </c>
      <c r="E75" s="4" t="s">
        <v>152</v>
      </c>
      <c r="F75" s="5">
        <v>1</v>
      </c>
      <c r="G75" s="6">
        <v>125000</v>
      </c>
      <c r="H75" s="6">
        <f t="shared" si="0"/>
        <v>125000</v>
      </c>
      <c r="I75" s="3" t="s">
        <v>45</v>
      </c>
    </row>
    <row r="76" spans="1:10" ht="24.95" customHeight="1" outlineLevel="2">
      <c r="A76" s="23" t="s">
        <v>145</v>
      </c>
      <c r="B76" s="3" t="s">
        <v>149</v>
      </c>
      <c r="C76" s="4" t="s">
        <v>150</v>
      </c>
      <c r="D76" s="4" t="s">
        <v>153</v>
      </c>
      <c r="E76" s="4" t="s">
        <v>152</v>
      </c>
      <c r="F76" s="5">
        <v>1</v>
      </c>
      <c r="G76" s="6">
        <v>125000</v>
      </c>
      <c r="H76" s="6">
        <f t="shared" ref="H76:H78" si="1">F76*G76</f>
        <v>125000</v>
      </c>
      <c r="I76" s="3" t="s">
        <v>45</v>
      </c>
    </row>
    <row r="77" spans="1:10" ht="24.95" customHeight="1" outlineLevel="2">
      <c r="A77" s="23" t="s">
        <v>145</v>
      </c>
      <c r="B77" s="3" t="s">
        <v>149</v>
      </c>
      <c r="C77" s="4" t="s">
        <v>150</v>
      </c>
      <c r="D77" s="4" t="s">
        <v>154</v>
      </c>
      <c r="E77" s="4" t="s">
        <v>152</v>
      </c>
      <c r="F77" s="5">
        <v>1</v>
      </c>
      <c r="G77" s="6">
        <v>125000</v>
      </c>
      <c r="H77" s="6">
        <f t="shared" si="1"/>
        <v>125000</v>
      </c>
      <c r="I77" s="3" t="s">
        <v>45</v>
      </c>
    </row>
    <row r="78" spans="1:10" ht="24.95" customHeight="1" outlineLevel="2">
      <c r="A78" s="23" t="s">
        <v>145</v>
      </c>
      <c r="B78" s="3" t="s">
        <v>149</v>
      </c>
      <c r="C78" s="4" t="s">
        <v>150</v>
      </c>
      <c r="D78" s="4" t="s">
        <v>155</v>
      </c>
      <c r="E78" s="4" t="s">
        <v>152</v>
      </c>
      <c r="F78" s="5">
        <v>1</v>
      </c>
      <c r="G78" s="6">
        <v>125000</v>
      </c>
      <c r="H78" s="6">
        <f t="shared" si="1"/>
        <v>125000</v>
      </c>
      <c r="I78" s="3" t="s">
        <v>45</v>
      </c>
    </row>
    <row r="79" spans="1:10" ht="24.95" customHeight="1" outlineLevel="1">
      <c r="A79" s="23" t="s">
        <v>156</v>
      </c>
      <c r="B79" s="3"/>
      <c r="C79" s="4"/>
      <c r="D79" s="4"/>
      <c r="E79" s="4"/>
      <c r="F79" s="5"/>
      <c r="G79" s="6"/>
      <c r="H79" s="6">
        <f>SUBTOTAL(9,H73:H78)</f>
        <v>1570000</v>
      </c>
      <c r="I79" s="3"/>
    </row>
    <row r="80" spans="1:10" ht="24.95" customHeight="1">
      <c r="A80" s="23" t="s">
        <v>157</v>
      </c>
      <c r="B80" s="3"/>
      <c r="C80" s="4"/>
      <c r="D80" s="4"/>
      <c r="E80" s="4"/>
      <c r="F80" s="5"/>
      <c r="G80" s="6"/>
      <c r="H80" s="6">
        <f>SUBTOTAL(9,H3:H78)</f>
        <v>26219550</v>
      </c>
      <c r="I80" s="3"/>
    </row>
    <row r="81" spans="8:8">
      <c r="H81" s="10"/>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dimension ref="A1:S20"/>
  <sheetViews>
    <sheetView workbookViewId="0">
      <selection activeCell="H13" sqref="H13"/>
    </sheetView>
  </sheetViews>
  <sheetFormatPr defaultRowHeight="13.5" outlineLevelRow="2"/>
  <cols>
    <col min="1" max="1" width="14.625" style="11" customWidth="1"/>
    <col min="2" max="2" width="25.375" style="11" customWidth="1"/>
    <col min="3" max="3" width="28.75" style="11" customWidth="1"/>
    <col min="4" max="4" width="35.375" style="11" customWidth="1"/>
    <col min="5" max="5" width="9.625" style="11" customWidth="1"/>
    <col min="6" max="6" width="7.5" style="11" customWidth="1"/>
    <col min="7" max="7" width="9.75" style="11" customWidth="1"/>
    <col min="8" max="8" width="10.625" style="11" customWidth="1"/>
    <col min="9" max="16384" width="9" style="11"/>
  </cols>
  <sheetData>
    <row r="1" spans="1:8" ht="30" customHeight="1">
      <c r="A1" s="201" t="s">
        <v>339</v>
      </c>
      <c r="B1" s="201"/>
      <c r="C1" s="201"/>
      <c r="D1" s="201"/>
      <c r="E1" s="201"/>
      <c r="F1" s="201"/>
      <c r="G1" s="201"/>
      <c r="H1" s="201"/>
    </row>
    <row r="2" spans="1:8" s="20" customFormat="1" ht="24.95" customHeight="1">
      <c r="A2" s="56" t="s">
        <v>159</v>
      </c>
      <c r="B2" s="57" t="s">
        <v>289</v>
      </c>
      <c r="C2" s="57" t="s">
        <v>2</v>
      </c>
      <c r="D2" s="57" t="s">
        <v>3</v>
      </c>
      <c r="E2" s="57" t="s">
        <v>290</v>
      </c>
      <c r="F2" s="57" t="s">
        <v>160</v>
      </c>
      <c r="G2" s="57" t="s">
        <v>161</v>
      </c>
      <c r="H2" s="57" t="s">
        <v>162</v>
      </c>
    </row>
    <row r="3" spans="1:8" s="38" customFormat="1" ht="24.95" customHeight="1" outlineLevel="2">
      <c r="A3" s="32" t="s">
        <v>177</v>
      </c>
      <c r="B3" s="33" t="s">
        <v>291</v>
      </c>
      <c r="C3" s="34" t="s">
        <v>292</v>
      </c>
      <c r="D3" s="35" t="s">
        <v>293</v>
      </c>
      <c r="E3" s="36" t="s">
        <v>294</v>
      </c>
      <c r="F3" s="34">
        <v>1</v>
      </c>
      <c r="G3" s="34">
        <v>1197000</v>
      </c>
      <c r="H3" s="37">
        <f>F3*G3</f>
        <v>1197000</v>
      </c>
    </row>
    <row r="4" spans="1:8" s="38" customFormat="1" ht="24.95" customHeight="1" outlineLevel="2">
      <c r="A4" s="32" t="s">
        <v>177</v>
      </c>
      <c r="B4" s="39" t="s">
        <v>295</v>
      </c>
      <c r="C4" s="34" t="s">
        <v>296</v>
      </c>
      <c r="D4" s="34" t="s">
        <v>297</v>
      </c>
      <c r="E4" s="36" t="s">
        <v>294</v>
      </c>
      <c r="F4" s="34">
        <v>1</v>
      </c>
      <c r="G4" s="34">
        <v>375760</v>
      </c>
      <c r="H4" s="37">
        <f>F4*G4</f>
        <v>375760</v>
      </c>
    </row>
    <row r="5" spans="1:8" s="38" customFormat="1" ht="24.95" customHeight="1" outlineLevel="1">
      <c r="A5" s="32" t="s">
        <v>96</v>
      </c>
      <c r="B5" s="39"/>
      <c r="C5" s="34"/>
      <c r="D5" s="34"/>
      <c r="E5" s="36"/>
      <c r="F5" s="34"/>
      <c r="G5" s="34"/>
      <c r="H5" s="37">
        <f>SUBTOTAL(9,H3:H4)</f>
        <v>1572760</v>
      </c>
    </row>
    <row r="6" spans="1:8" s="38" customFormat="1" ht="24.95" customHeight="1" outlineLevel="2">
      <c r="A6" s="32" t="s">
        <v>213</v>
      </c>
      <c r="B6" s="39" t="s">
        <v>274</v>
      </c>
      <c r="C6" s="35" t="s">
        <v>274</v>
      </c>
      <c r="D6" s="35" t="s">
        <v>298</v>
      </c>
      <c r="E6" s="36" t="s">
        <v>294</v>
      </c>
      <c r="F6" s="34">
        <v>1</v>
      </c>
      <c r="G6" s="34">
        <v>1000300</v>
      </c>
      <c r="H6" s="37">
        <f>F6*G6</f>
        <v>1000300</v>
      </c>
    </row>
    <row r="7" spans="1:8" s="38" customFormat="1" ht="24.95" customHeight="1" outlineLevel="1">
      <c r="A7" s="32" t="s">
        <v>143</v>
      </c>
      <c r="B7" s="39"/>
      <c r="C7" s="35"/>
      <c r="D7" s="35"/>
      <c r="E7" s="36"/>
      <c r="F7" s="34"/>
      <c r="G7" s="34"/>
      <c r="H7" s="37">
        <f>SUBTOTAL(9,H6:H6)</f>
        <v>1000300</v>
      </c>
    </row>
    <row r="8" spans="1:8" s="38" customFormat="1" ht="24.95" customHeight="1" outlineLevel="2">
      <c r="A8" s="32" t="s">
        <v>193</v>
      </c>
      <c r="B8" s="33" t="s">
        <v>299</v>
      </c>
      <c r="C8" s="34" t="s">
        <v>300</v>
      </c>
      <c r="D8" s="34" t="s">
        <v>297</v>
      </c>
      <c r="E8" s="36" t="s">
        <v>294</v>
      </c>
      <c r="F8" s="34">
        <v>1</v>
      </c>
      <c r="G8" s="34">
        <v>400000</v>
      </c>
      <c r="H8" s="40">
        <f>F8*G8</f>
        <v>400000</v>
      </c>
    </row>
    <row r="9" spans="1:8" s="38" customFormat="1" ht="24.95" customHeight="1" outlineLevel="2">
      <c r="A9" s="32" t="s">
        <v>193</v>
      </c>
      <c r="B9" s="33" t="s">
        <v>301</v>
      </c>
      <c r="C9" s="34" t="s">
        <v>302</v>
      </c>
      <c r="D9" s="41" t="s">
        <v>303</v>
      </c>
      <c r="E9" s="36" t="s">
        <v>304</v>
      </c>
      <c r="F9" s="34">
        <v>1</v>
      </c>
      <c r="G9" s="34">
        <v>400000</v>
      </c>
      <c r="H9" s="40">
        <f>F9*G9</f>
        <v>400000</v>
      </c>
    </row>
    <row r="10" spans="1:8" s="38" customFormat="1" ht="24.95" customHeight="1" outlineLevel="1">
      <c r="A10" s="32" t="s">
        <v>59</v>
      </c>
      <c r="B10" s="33"/>
      <c r="C10" s="34"/>
      <c r="D10" s="41"/>
      <c r="E10" s="36"/>
      <c r="F10" s="34"/>
      <c r="G10" s="34"/>
      <c r="H10" s="40">
        <f>SUBTOTAL(9,H8:H9)</f>
        <v>800000</v>
      </c>
    </row>
    <row r="11" spans="1:8" s="38" customFormat="1" ht="24.95" customHeight="1" outlineLevel="2">
      <c r="A11" s="32" t="s">
        <v>183</v>
      </c>
      <c r="B11" s="39" t="s">
        <v>246</v>
      </c>
      <c r="C11" s="42" t="s">
        <v>305</v>
      </c>
      <c r="D11" s="35" t="s">
        <v>306</v>
      </c>
      <c r="E11" s="36" t="s">
        <v>294</v>
      </c>
      <c r="F11" s="34">
        <v>1</v>
      </c>
      <c r="G11" s="34">
        <v>496000</v>
      </c>
      <c r="H11" s="37">
        <f>F11*G11</f>
        <v>496000</v>
      </c>
    </row>
    <row r="12" spans="1:8" s="38" customFormat="1" ht="24.95" customHeight="1" outlineLevel="2">
      <c r="A12" s="32" t="s">
        <v>183</v>
      </c>
      <c r="B12" s="39" t="s">
        <v>307</v>
      </c>
      <c r="C12" s="41" t="s">
        <v>308</v>
      </c>
      <c r="D12" s="41" t="s">
        <v>303</v>
      </c>
      <c r="E12" s="36" t="s">
        <v>304</v>
      </c>
      <c r="F12" s="34">
        <v>1</v>
      </c>
      <c r="G12" s="34">
        <v>286890</v>
      </c>
      <c r="H12" s="37">
        <f>F12*G12</f>
        <v>286890</v>
      </c>
    </row>
    <row r="13" spans="1:8" s="38" customFormat="1" ht="24.95" customHeight="1" outlineLevel="1">
      <c r="A13" s="32" t="s">
        <v>78</v>
      </c>
      <c r="B13" s="39"/>
      <c r="C13" s="41"/>
      <c r="D13" s="41"/>
      <c r="E13" s="36"/>
      <c r="F13" s="34"/>
      <c r="G13" s="34"/>
      <c r="H13" s="37">
        <f>SUBTOTAL(9,H11:H12)</f>
        <v>782890</v>
      </c>
    </row>
    <row r="14" spans="1:8" s="38" customFormat="1" ht="24.95" customHeight="1" outlineLevel="2">
      <c r="A14" s="32" t="s">
        <v>174</v>
      </c>
      <c r="B14" s="39" t="s">
        <v>309</v>
      </c>
      <c r="C14" s="41" t="s">
        <v>310</v>
      </c>
      <c r="D14" s="41" t="s">
        <v>303</v>
      </c>
      <c r="E14" s="36" t="s">
        <v>304</v>
      </c>
      <c r="F14" s="34">
        <v>1</v>
      </c>
      <c r="G14" s="34">
        <v>292360</v>
      </c>
      <c r="H14" s="37">
        <f>F14*G14</f>
        <v>292360</v>
      </c>
    </row>
    <row r="15" spans="1:8" s="38" customFormat="1" ht="24.95" customHeight="1" outlineLevel="1">
      <c r="A15" s="32" t="s">
        <v>107</v>
      </c>
      <c r="B15" s="39"/>
      <c r="C15" s="41"/>
      <c r="D15" s="41"/>
      <c r="E15" s="36"/>
      <c r="F15" s="34"/>
      <c r="G15" s="34"/>
      <c r="H15" s="37">
        <f>SUBTOTAL(9,H14:H14)</f>
        <v>292360</v>
      </c>
    </row>
    <row r="16" spans="1:8" s="38" customFormat="1" ht="24.95" customHeight="1">
      <c r="A16" s="32" t="s">
        <v>157</v>
      </c>
      <c r="B16" s="39"/>
      <c r="C16" s="41"/>
      <c r="D16" s="41"/>
      <c r="E16" s="36"/>
      <c r="F16" s="34"/>
      <c r="G16" s="34"/>
      <c r="H16" s="37">
        <f>SUBTOTAL(9,H3:H14)</f>
        <v>4448310</v>
      </c>
    </row>
    <row r="20" spans="11:19" ht="22.5">
      <c r="K20" s="201"/>
      <c r="L20" s="201"/>
      <c r="M20" s="201"/>
      <c r="N20" s="201"/>
      <c r="O20" s="201"/>
      <c r="P20" s="201"/>
      <c r="Q20" s="201"/>
      <c r="R20" s="201"/>
      <c r="S20" s="201"/>
    </row>
  </sheetData>
  <mergeCells count="2">
    <mergeCell ref="A1:H1"/>
    <mergeCell ref="K20:S20"/>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dimension ref="A1:I25"/>
  <sheetViews>
    <sheetView workbookViewId="0">
      <selection activeCell="I20" sqref="I20"/>
    </sheetView>
  </sheetViews>
  <sheetFormatPr defaultRowHeight="13.5" outlineLevelRow="2"/>
  <cols>
    <col min="1" max="1" width="9.75" style="11" customWidth="1"/>
    <col min="2" max="2" width="12.75" style="11" customWidth="1"/>
    <col min="3" max="3" width="6.625" style="11" customWidth="1"/>
    <col min="4" max="4" width="30" style="11" customWidth="1"/>
    <col min="5" max="5" width="30.5" style="11" customWidth="1"/>
    <col min="6" max="6" width="30" style="11" customWidth="1"/>
    <col min="7" max="7" width="8.875" style="11" customWidth="1"/>
    <col min="8" max="8" width="9" style="11" customWidth="1"/>
    <col min="9" max="9" width="12.75" style="11" customWidth="1"/>
    <col min="10" max="16384" width="9" style="11"/>
  </cols>
  <sheetData>
    <row r="1" spans="1:9" s="58" customFormat="1" ht="30" customHeight="1">
      <c r="A1" s="202" t="s">
        <v>355</v>
      </c>
      <c r="B1" s="202"/>
      <c r="C1" s="202"/>
      <c r="D1" s="202"/>
      <c r="E1" s="202"/>
      <c r="F1" s="202"/>
      <c r="G1" s="202"/>
      <c r="H1" s="202"/>
      <c r="I1" s="202"/>
    </row>
    <row r="2" spans="1:9" s="20" customFormat="1" ht="24.6" customHeight="1">
      <c r="A2" s="65" t="s">
        <v>1</v>
      </c>
      <c r="B2" s="65" t="s">
        <v>159</v>
      </c>
      <c r="C2" s="65" t="s">
        <v>340</v>
      </c>
      <c r="D2" s="65" t="s">
        <v>2</v>
      </c>
      <c r="E2" s="65" t="s">
        <v>3</v>
      </c>
      <c r="F2" s="64" t="s">
        <v>4</v>
      </c>
      <c r="G2" s="65" t="s">
        <v>160</v>
      </c>
      <c r="H2" s="63" t="s">
        <v>161</v>
      </c>
      <c r="I2" s="63" t="s">
        <v>162</v>
      </c>
    </row>
    <row r="3" spans="1:9" s="20" customFormat="1" ht="24.6" customHeight="1" outlineLevel="2">
      <c r="A3" s="59" t="s">
        <v>341</v>
      </c>
      <c r="B3" s="59" t="s">
        <v>171</v>
      </c>
      <c r="C3" s="59" t="s">
        <v>342</v>
      </c>
      <c r="D3" s="60" t="s">
        <v>343</v>
      </c>
      <c r="E3" s="60" t="s">
        <v>343</v>
      </c>
      <c r="F3" s="60" t="s">
        <v>344</v>
      </c>
      <c r="G3" s="61">
        <v>1</v>
      </c>
      <c r="H3" s="62">
        <v>5000</v>
      </c>
      <c r="I3" s="63">
        <f>G3*H3</f>
        <v>5000</v>
      </c>
    </row>
    <row r="4" spans="1:9" s="20" customFormat="1" ht="24.6" customHeight="1" outlineLevel="2">
      <c r="A4" s="59" t="s">
        <v>341</v>
      </c>
      <c r="B4" s="59" t="s">
        <v>171</v>
      </c>
      <c r="C4" s="59" t="s">
        <v>342</v>
      </c>
      <c r="D4" s="60" t="s">
        <v>345</v>
      </c>
      <c r="E4" s="60" t="s">
        <v>345</v>
      </c>
      <c r="F4" s="60" t="s">
        <v>345</v>
      </c>
      <c r="G4" s="61">
        <v>1</v>
      </c>
      <c r="H4" s="62">
        <v>31000</v>
      </c>
      <c r="I4" s="63">
        <f>G4*H4</f>
        <v>31000</v>
      </c>
    </row>
    <row r="5" spans="1:9" s="20" customFormat="1" ht="24.6" customHeight="1" outlineLevel="1">
      <c r="A5" s="59"/>
      <c r="B5" s="59" t="s">
        <v>133</v>
      </c>
      <c r="C5" s="59"/>
      <c r="D5" s="60"/>
      <c r="E5" s="60"/>
      <c r="F5" s="60"/>
      <c r="G5" s="61"/>
      <c r="H5" s="62"/>
      <c r="I5" s="62">
        <f>SUBTOTAL(9,I3:I4)</f>
        <v>36000</v>
      </c>
    </row>
    <row r="6" spans="1:9" s="20" customFormat="1" ht="24.6" customHeight="1" outlineLevel="2">
      <c r="A6" s="59" t="s">
        <v>346</v>
      </c>
      <c r="B6" s="59" t="s">
        <v>193</v>
      </c>
      <c r="C6" s="59" t="s">
        <v>347</v>
      </c>
      <c r="D6" s="60" t="s">
        <v>343</v>
      </c>
      <c r="E6" s="60" t="s">
        <v>343</v>
      </c>
      <c r="F6" s="60" t="s">
        <v>344</v>
      </c>
      <c r="G6" s="61">
        <v>1</v>
      </c>
      <c r="H6" s="62">
        <v>5000</v>
      </c>
      <c r="I6" s="63">
        <f t="shared" ref="I6:I21" si="0">G6*H6</f>
        <v>5000</v>
      </c>
    </row>
    <row r="7" spans="1:9" s="20" customFormat="1" ht="24.6" customHeight="1" outlineLevel="2">
      <c r="A7" s="59" t="s">
        <v>346</v>
      </c>
      <c r="B7" s="59" t="s">
        <v>193</v>
      </c>
      <c r="C7" s="59" t="s">
        <v>347</v>
      </c>
      <c r="D7" s="60" t="s">
        <v>345</v>
      </c>
      <c r="E7" s="60" t="s">
        <v>345</v>
      </c>
      <c r="F7" s="60" t="s">
        <v>345</v>
      </c>
      <c r="G7" s="61">
        <v>1</v>
      </c>
      <c r="H7" s="62">
        <v>29000</v>
      </c>
      <c r="I7" s="63">
        <f>G7*H7</f>
        <v>29000</v>
      </c>
    </row>
    <row r="8" spans="1:9" s="20" customFormat="1" ht="24.6" customHeight="1" outlineLevel="2">
      <c r="A8" s="59" t="s">
        <v>348</v>
      </c>
      <c r="B8" s="59" t="s">
        <v>193</v>
      </c>
      <c r="C8" s="59" t="s">
        <v>347</v>
      </c>
      <c r="D8" s="60" t="s">
        <v>343</v>
      </c>
      <c r="E8" s="60" t="s">
        <v>343</v>
      </c>
      <c r="F8" s="60" t="s">
        <v>344</v>
      </c>
      <c r="G8" s="61">
        <v>1</v>
      </c>
      <c r="H8" s="62">
        <v>5000</v>
      </c>
      <c r="I8" s="63">
        <f t="shared" si="0"/>
        <v>5000</v>
      </c>
    </row>
    <row r="9" spans="1:9" s="20" customFormat="1" ht="24.6" customHeight="1" outlineLevel="2">
      <c r="A9" s="59" t="s">
        <v>349</v>
      </c>
      <c r="B9" s="59" t="s">
        <v>193</v>
      </c>
      <c r="C9" s="59" t="s">
        <v>347</v>
      </c>
      <c r="D9" s="60" t="s">
        <v>343</v>
      </c>
      <c r="E9" s="60" t="s">
        <v>343</v>
      </c>
      <c r="F9" s="60" t="s">
        <v>344</v>
      </c>
      <c r="G9" s="61">
        <v>1</v>
      </c>
      <c r="H9" s="62">
        <v>5000</v>
      </c>
      <c r="I9" s="63">
        <f t="shared" si="0"/>
        <v>5000</v>
      </c>
    </row>
    <row r="10" spans="1:9" s="20" customFormat="1" ht="24.6" customHeight="1" outlineLevel="1">
      <c r="A10" s="64"/>
      <c r="B10" s="64" t="s">
        <v>59</v>
      </c>
      <c r="C10" s="64"/>
      <c r="D10" s="66"/>
      <c r="E10" s="66"/>
      <c r="F10" s="66"/>
      <c r="G10" s="65"/>
      <c r="H10" s="63"/>
      <c r="I10" s="63">
        <f>SUBTOTAL(9,I6:I9)</f>
        <v>44000</v>
      </c>
    </row>
    <row r="11" spans="1:9" s="20" customFormat="1" ht="24.6" customHeight="1" outlineLevel="2">
      <c r="A11" s="59" t="s">
        <v>350</v>
      </c>
      <c r="B11" s="59" t="s">
        <v>213</v>
      </c>
      <c r="C11" s="59" t="s">
        <v>347</v>
      </c>
      <c r="D11" s="60" t="s">
        <v>343</v>
      </c>
      <c r="E11" s="60" t="s">
        <v>343</v>
      </c>
      <c r="F11" s="60" t="s">
        <v>344</v>
      </c>
      <c r="G11" s="61">
        <v>1</v>
      </c>
      <c r="H11" s="62">
        <v>5000</v>
      </c>
      <c r="I11" s="63">
        <f t="shared" si="0"/>
        <v>5000</v>
      </c>
    </row>
    <row r="12" spans="1:9" s="20" customFormat="1" ht="24.6" customHeight="1" outlineLevel="2">
      <c r="A12" s="59" t="s">
        <v>350</v>
      </c>
      <c r="B12" s="59" t="s">
        <v>213</v>
      </c>
      <c r="C12" s="59" t="s">
        <v>347</v>
      </c>
      <c r="D12" s="60" t="s">
        <v>345</v>
      </c>
      <c r="E12" s="60" t="s">
        <v>345</v>
      </c>
      <c r="F12" s="60" t="s">
        <v>345</v>
      </c>
      <c r="G12" s="61">
        <v>1</v>
      </c>
      <c r="H12" s="62">
        <v>23000</v>
      </c>
      <c r="I12" s="63">
        <f t="shared" si="0"/>
        <v>23000</v>
      </c>
    </row>
    <row r="13" spans="1:9" s="20" customFormat="1" ht="24.6" customHeight="1" outlineLevel="1">
      <c r="A13" s="64"/>
      <c r="B13" s="64" t="s">
        <v>143</v>
      </c>
      <c r="C13" s="64"/>
      <c r="D13" s="66"/>
      <c r="E13" s="66"/>
      <c r="F13" s="66"/>
      <c r="G13" s="65"/>
      <c r="H13" s="63"/>
      <c r="I13" s="63">
        <f>SUBTOTAL(9,I11:I12)</f>
        <v>28000</v>
      </c>
    </row>
    <row r="14" spans="1:9" s="20" customFormat="1" ht="24.6" customHeight="1" outlineLevel="2">
      <c r="A14" s="64" t="s">
        <v>351</v>
      </c>
      <c r="B14" s="64" t="s">
        <v>183</v>
      </c>
      <c r="C14" s="59" t="s">
        <v>347</v>
      </c>
      <c r="D14" s="60" t="s">
        <v>343</v>
      </c>
      <c r="E14" s="60" t="s">
        <v>343</v>
      </c>
      <c r="F14" s="60" t="s">
        <v>344</v>
      </c>
      <c r="G14" s="65">
        <v>1</v>
      </c>
      <c r="H14" s="63">
        <v>5000</v>
      </c>
      <c r="I14" s="63">
        <f t="shared" si="0"/>
        <v>5000</v>
      </c>
    </row>
    <row r="15" spans="1:9" s="20" customFormat="1" ht="24.6" customHeight="1" outlineLevel="2">
      <c r="A15" s="64" t="s">
        <v>351</v>
      </c>
      <c r="B15" s="64" t="s">
        <v>183</v>
      </c>
      <c r="C15" s="59" t="s">
        <v>347</v>
      </c>
      <c r="D15" s="60" t="s">
        <v>345</v>
      </c>
      <c r="E15" s="60" t="s">
        <v>345</v>
      </c>
      <c r="F15" s="60" t="s">
        <v>345</v>
      </c>
      <c r="G15" s="65">
        <v>1</v>
      </c>
      <c r="H15" s="63">
        <v>25000</v>
      </c>
      <c r="I15" s="63">
        <f t="shared" si="0"/>
        <v>25000</v>
      </c>
    </row>
    <row r="16" spans="1:9" s="20" customFormat="1" ht="24.6" customHeight="1" outlineLevel="1">
      <c r="A16" s="64"/>
      <c r="B16" s="64" t="s">
        <v>78</v>
      </c>
      <c r="C16" s="64"/>
      <c r="D16" s="66"/>
      <c r="E16" s="66"/>
      <c r="F16" s="66"/>
      <c r="G16" s="65"/>
      <c r="H16" s="63"/>
      <c r="I16" s="63">
        <f>SUBTOTAL(9,I14:I15)</f>
        <v>30000</v>
      </c>
    </row>
    <row r="17" spans="1:9" s="20" customFormat="1" ht="24.6" customHeight="1" outlineLevel="2">
      <c r="A17" s="59" t="s">
        <v>352</v>
      </c>
      <c r="B17" s="59" t="s">
        <v>211</v>
      </c>
      <c r="C17" s="59" t="s">
        <v>347</v>
      </c>
      <c r="D17" s="60" t="s">
        <v>343</v>
      </c>
      <c r="E17" s="60" t="s">
        <v>343</v>
      </c>
      <c r="F17" s="60" t="s">
        <v>344</v>
      </c>
      <c r="G17" s="61">
        <v>1</v>
      </c>
      <c r="H17" s="62">
        <v>5000</v>
      </c>
      <c r="I17" s="63">
        <f t="shared" si="0"/>
        <v>5000</v>
      </c>
    </row>
    <row r="18" spans="1:9" s="20" customFormat="1" ht="24.6" customHeight="1" outlineLevel="1">
      <c r="A18" s="64"/>
      <c r="B18" s="64" t="s">
        <v>40</v>
      </c>
      <c r="C18" s="64"/>
      <c r="D18" s="66"/>
      <c r="E18" s="66"/>
      <c r="F18" s="66"/>
      <c r="G18" s="65"/>
      <c r="H18" s="63"/>
      <c r="I18" s="63">
        <f>SUBTOTAL(9,I17:I17)</f>
        <v>5000</v>
      </c>
    </row>
    <row r="19" spans="1:9" s="20" customFormat="1" ht="24.6" customHeight="1" outlineLevel="2">
      <c r="A19" s="59" t="s">
        <v>353</v>
      </c>
      <c r="B19" s="59" t="s">
        <v>177</v>
      </c>
      <c r="C19" s="59" t="s">
        <v>347</v>
      </c>
      <c r="D19" s="60" t="s">
        <v>343</v>
      </c>
      <c r="E19" s="60" t="s">
        <v>343</v>
      </c>
      <c r="F19" s="60" t="s">
        <v>344</v>
      </c>
      <c r="G19" s="61">
        <v>1</v>
      </c>
      <c r="H19" s="62">
        <v>5000</v>
      </c>
      <c r="I19" s="63">
        <f t="shared" si="0"/>
        <v>5000</v>
      </c>
    </row>
    <row r="20" spans="1:9" s="20" customFormat="1" ht="24.6" customHeight="1" outlineLevel="1">
      <c r="A20" s="64"/>
      <c r="B20" s="64" t="s">
        <v>96</v>
      </c>
      <c r="C20" s="64"/>
      <c r="D20" s="66"/>
      <c r="E20" s="66"/>
      <c r="F20" s="66"/>
      <c r="G20" s="65"/>
      <c r="H20" s="63"/>
      <c r="I20" s="63">
        <f>SUBTOTAL(9,I19:I19)</f>
        <v>5000</v>
      </c>
    </row>
    <row r="21" spans="1:9" s="20" customFormat="1" ht="24.6" customHeight="1" outlineLevel="2">
      <c r="A21" s="59" t="s">
        <v>354</v>
      </c>
      <c r="B21" s="59" t="s">
        <v>163</v>
      </c>
      <c r="C21" s="59" t="s">
        <v>342</v>
      </c>
      <c r="D21" s="60" t="s">
        <v>343</v>
      </c>
      <c r="E21" s="60" t="s">
        <v>343</v>
      </c>
      <c r="F21" s="60" t="s">
        <v>344</v>
      </c>
      <c r="G21" s="61">
        <v>1</v>
      </c>
      <c r="H21" s="62">
        <v>5000</v>
      </c>
      <c r="I21" s="63">
        <f t="shared" si="0"/>
        <v>5000</v>
      </c>
    </row>
    <row r="22" spans="1:9" s="20" customFormat="1" ht="24.6" customHeight="1" outlineLevel="1">
      <c r="A22" s="64"/>
      <c r="B22" s="64" t="s">
        <v>156</v>
      </c>
      <c r="C22" s="64"/>
      <c r="D22" s="66"/>
      <c r="E22" s="66"/>
      <c r="F22" s="66"/>
      <c r="G22" s="65"/>
      <c r="H22" s="63"/>
      <c r="I22" s="63">
        <f>SUBTOTAL(9,I21:I21)</f>
        <v>5000</v>
      </c>
    </row>
    <row r="23" spans="1:9" s="20" customFormat="1" ht="24.6" customHeight="1">
      <c r="A23" s="64"/>
      <c r="B23" s="64" t="s">
        <v>157</v>
      </c>
      <c r="C23" s="64"/>
      <c r="D23" s="66"/>
      <c r="E23" s="66"/>
      <c r="F23" s="66"/>
      <c r="G23" s="65"/>
      <c r="H23" s="63"/>
      <c r="I23" s="63">
        <f>SUBTOTAL(9,I3:I21)</f>
        <v>153000</v>
      </c>
    </row>
    <row r="24" spans="1:9" ht="24.95" customHeight="1"/>
    <row r="25" spans="1:9" ht="24.95" customHeight="1"/>
  </sheetData>
  <autoFilter ref="A2:I22"/>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5" orientation="landscape"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dimension ref="A1:Z124"/>
  <sheetViews>
    <sheetView workbookViewId="0">
      <selection activeCell="H13" sqref="H13"/>
    </sheetView>
  </sheetViews>
  <sheetFormatPr defaultRowHeight="13.5"/>
  <cols>
    <col min="1" max="1" width="5.375" style="105" customWidth="1"/>
    <col min="2" max="2" width="20.125" style="107" customWidth="1"/>
    <col min="3" max="3" width="17.875" style="106" customWidth="1"/>
    <col min="4" max="4" width="20.25" style="106" customWidth="1"/>
    <col min="5" max="5" width="24.375" style="106" customWidth="1"/>
    <col min="6" max="6" width="7.875" style="106" customWidth="1"/>
    <col min="7" max="7" width="11" style="108" customWidth="1"/>
    <col min="8" max="8" width="8.75" style="109" customWidth="1"/>
    <col min="9" max="9" width="14.75" style="109" customWidth="1"/>
    <col min="10" max="10" width="15.875" style="68" customWidth="1"/>
    <col min="11" max="11" width="9" style="68"/>
    <col min="12" max="25" width="9" style="69"/>
    <col min="26" max="26" width="9" style="70"/>
    <col min="27" max="16384" width="9" style="71"/>
  </cols>
  <sheetData>
    <row r="1" spans="1:26" ht="35.25" customHeight="1">
      <c r="A1" s="205" t="s">
        <v>442</v>
      </c>
      <c r="B1" s="205"/>
      <c r="C1" s="205"/>
      <c r="D1" s="205"/>
      <c r="E1" s="205"/>
      <c r="F1" s="205"/>
      <c r="G1" s="205"/>
      <c r="H1" s="205"/>
      <c r="I1" s="205"/>
    </row>
    <row r="2" spans="1:26" s="75" customFormat="1" ht="21.6" customHeight="1">
      <c r="A2" s="203" t="s">
        <v>357</v>
      </c>
      <c r="B2" s="206" t="s">
        <v>358</v>
      </c>
      <c r="C2" s="208" t="s">
        <v>359</v>
      </c>
      <c r="D2" s="208" t="s">
        <v>360</v>
      </c>
      <c r="E2" s="208" t="s">
        <v>361</v>
      </c>
      <c r="F2" s="208" t="s">
        <v>362</v>
      </c>
      <c r="G2" s="210" t="s">
        <v>363</v>
      </c>
      <c r="H2" s="203" t="s">
        <v>364</v>
      </c>
      <c r="I2" s="203" t="s">
        <v>365</v>
      </c>
      <c r="J2" s="72"/>
      <c r="K2" s="72"/>
      <c r="L2" s="73"/>
      <c r="M2" s="73"/>
      <c r="N2" s="73"/>
      <c r="O2" s="73"/>
      <c r="P2" s="73"/>
      <c r="Q2" s="73"/>
      <c r="R2" s="73"/>
      <c r="S2" s="73"/>
      <c r="T2" s="73"/>
      <c r="U2" s="73"/>
      <c r="V2" s="73"/>
      <c r="W2" s="73"/>
      <c r="X2" s="73"/>
      <c r="Y2" s="73"/>
      <c r="Z2" s="74"/>
    </row>
    <row r="3" spans="1:26" s="75" customFormat="1">
      <c r="A3" s="204"/>
      <c r="B3" s="207"/>
      <c r="C3" s="209"/>
      <c r="D3" s="209"/>
      <c r="E3" s="209"/>
      <c r="F3" s="209"/>
      <c r="G3" s="211"/>
      <c r="H3" s="204"/>
      <c r="I3" s="204"/>
      <c r="J3" s="72"/>
      <c r="K3" s="72"/>
      <c r="L3" s="73"/>
      <c r="M3" s="73"/>
      <c r="N3" s="73"/>
      <c r="O3" s="73"/>
      <c r="P3" s="73"/>
      <c r="Q3" s="73"/>
      <c r="R3" s="73"/>
      <c r="S3" s="73"/>
      <c r="T3" s="73"/>
      <c r="U3" s="73"/>
      <c r="V3" s="73"/>
      <c r="W3" s="73"/>
      <c r="X3" s="73"/>
      <c r="Y3" s="73"/>
      <c r="Z3" s="74"/>
    </row>
    <row r="4" spans="1:26" s="79" customFormat="1" ht="21.95" customHeight="1">
      <c r="A4" s="76">
        <v>1</v>
      </c>
      <c r="B4" s="83" t="s">
        <v>367</v>
      </c>
      <c r="C4" s="84" t="s">
        <v>368</v>
      </c>
      <c r="D4" s="85" t="s">
        <v>369</v>
      </c>
      <c r="E4" s="85" t="s">
        <v>369</v>
      </c>
      <c r="F4" s="76"/>
      <c r="G4" s="76">
        <v>100000</v>
      </c>
      <c r="H4" s="86">
        <v>5</v>
      </c>
      <c r="I4" s="78">
        <f t="shared" ref="I4:I9" si="0">G4*H4</f>
        <v>500000</v>
      </c>
      <c r="J4" s="68"/>
      <c r="K4" s="68"/>
      <c r="L4" s="69"/>
      <c r="M4" s="69"/>
      <c r="N4" s="69"/>
      <c r="O4" s="69"/>
      <c r="P4" s="69"/>
      <c r="Q4" s="69"/>
      <c r="R4" s="69"/>
      <c r="S4" s="69"/>
      <c r="T4" s="69"/>
      <c r="U4" s="69"/>
      <c r="V4" s="69"/>
      <c r="W4" s="69"/>
      <c r="X4" s="69"/>
      <c r="Y4" s="69"/>
      <c r="Z4" s="54"/>
    </row>
    <row r="5" spans="1:26" s="79" customFormat="1" ht="21.95" customHeight="1">
      <c r="A5" s="76">
        <v>1</v>
      </c>
      <c r="B5" s="87" t="s">
        <v>370</v>
      </c>
      <c r="C5" s="84" t="s">
        <v>368</v>
      </c>
      <c r="D5" s="88" t="s">
        <v>371</v>
      </c>
      <c r="E5" s="88" t="s">
        <v>371</v>
      </c>
      <c r="F5" s="76"/>
      <c r="G5" s="76">
        <v>150000</v>
      </c>
      <c r="H5" s="86">
        <v>1</v>
      </c>
      <c r="I5" s="78">
        <f t="shared" si="0"/>
        <v>150000</v>
      </c>
      <c r="J5" s="68"/>
      <c r="K5" s="68"/>
      <c r="L5" s="69"/>
      <c r="M5" s="69"/>
      <c r="N5" s="69"/>
      <c r="O5" s="69"/>
      <c r="P5" s="69"/>
      <c r="Q5" s="69"/>
      <c r="R5" s="69"/>
      <c r="S5" s="69"/>
      <c r="T5" s="69"/>
      <c r="U5" s="69"/>
      <c r="V5" s="69"/>
      <c r="W5" s="69"/>
      <c r="X5" s="69"/>
      <c r="Y5" s="69"/>
      <c r="Z5" s="54"/>
    </row>
    <row r="6" spans="1:26" s="79" customFormat="1" ht="21.95" customHeight="1">
      <c r="A6" s="76">
        <v>1</v>
      </c>
      <c r="B6" s="87" t="s">
        <v>370</v>
      </c>
      <c r="C6" s="84" t="s">
        <v>368</v>
      </c>
      <c r="D6" s="89" t="s">
        <v>372</v>
      </c>
      <c r="E6" s="89" t="s">
        <v>372</v>
      </c>
      <c r="F6" s="76"/>
      <c r="G6" s="76">
        <v>50000</v>
      </c>
      <c r="H6" s="86">
        <v>2</v>
      </c>
      <c r="I6" s="78">
        <f t="shared" si="0"/>
        <v>100000</v>
      </c>
      <c r="J6" s="68"/>
      <c r="K6" s="68"/>
      <c r="L6" s="69"/>
      <c r="M6" s="69"/>
      <c r="N6" s="69"/>
      <c r="O6" s="69"/>
      <c r="P6" s="69"/>
      <c r="Q6" s="69"/>
      <c r="R6" s="69"/>
      <c r="S6" s="69"/>
      <c r="T6" s="69"/>
      <c r="U6" s="69"/>
      <c r="V6" s="69"/>
      <c r="W6" s="69"/>
      <c r="X6" s="69"/>
      <c r="Y6" s="69"/>
      <c r="Z6" s="54"/>
    </row>
    <row r="7" spans="1:26" s="79" customFormat="1" ht="21.95" customHeight="1">
      <c r="A7" s="76">
        <v>1</v>
      </c>
      <c r="B7" s="87" t="s">
        <v>370</v>
      </c>
      <c r="C7" s="84" t="s">
        <v>368</v>
      </c>
      <c r="D7" s="90" t="s">
        <v>373</v>
      </c>
      <c r="E7" s="90" t="s">
        <v>374</v>
      </c>
      <c r="F7" s="76"/>
      <c r="G7" s="76">
        <v>100000</v>
      </c>
      <c r="H7" s="86">
        <v>1</v>
      </c>
      <c r="I7" s="78">
        <f t="shared" si="0"/>
        <v>100000</v>
      </c>
      <c r="J7" s="68"/>
      <c r="K7" s="68"/>
      <c r="L7" s="69"/>
      <c r="M7" s="69"/>
      <c r="N7" s="69"/>
      <c r="O7" s="69"/>
      <c r="P7" s="69"/>
      <c r="Q7" s="69"/>
      <c r="R7" s="69"/>
      <c r="S7" s="69"/>
      <c r="T7" s="69"/>
      <c r="U7" s="69"/>
      <c r="V7" s="69"/>
      <c r="W7" s="69"/>
      <c r="X7" s="69"/>
      <c r="Y7" s="69"/>
      <c r="Z7" s="54"/>
    </row>
    <row r="8" spans="1:26" s="79" customFormat="1" ht="21.95" customHeight="1">
      <c r="A8" s="76">
        <v>1</v>
      </c>
      <c r="B8" s="87" t="s">
        <v>370</v>
      </c>
      <c r="C8" s="84" t="s">
        <v>368</v>
      </c>
      <c r="D8" s="91" t="s">
        <v>375</v>
      </c>
      <c r="E8" s="91" t="s">
        <v>375</v>
      </c>
      <c r="F8" s="76"/>
      <c r="G8" s="76">
        <v>100000</v>
      </c>
      <c r="H8" s="86">
        <v>1</v>
      </c>
      <c r="I8" s="78">
        <f t="shared" si="0"/>
        <v>100000</v>
      </c>
      <c r="J8" s="68"/>
      <c r="K8" s="68"/>
      <c r="L8" s="69"/>
      <c r="M8" s="69"/>
      <c r="N8" s="69"/>
      <c r="O8" s="69"/>
      <c r="P8" s="69"/>
      <c r="Q8" s="69"/>
      <c r="R8" s="69"/>
      <c r="S8" s="69"/>
      <c r="T8" s="69"/>
      <c r="U8" s="69"/>
      <c r="V8" s="69"/>
      <c r="W8" s="69"/>
      <c r="X8" s="69"/>
      <c r="Y8" s="69"/>
      <c r="Z8" s="54"/>
    </row>
    <row r="9" spans="1:26" s="79" customFormat="1" ht="21.95" customHeight="1">
      <c r="A9" s="76">
        <v>1</v>
      </c>
      <c r="B9" s="87" t="s">
        <v>370</v>
      </c>
      <c r="C9" s="84" t="s">
        <v>368</v>
      </c>
      <c r="D9" s="91" t="s">
        <v>376</v>
      </c>
      <c r="E9" s="91" t="s">
        <v>376</v>
      </c>
      <c r="F9" s="76"/>
      <c r="G9" s="76">
        <v>45000</v>
      </c>
      <c r="H9" s="86">
        <v>2</v>
      </c>
      <c r="I9" s="78">
        <f t="shared" si="0"/>
        <v>90000</v>
      </c>
      <c r="J9" s="68"/>
      <c r="K9" s="68"/>
      <c r="L9" s="69"/>
      <c r="M9" s="69"/>
      <c r="N9" s="69"/>
      <c r="O9" s="69"/>
      <c r="P9" s="69"/>
      <c r="Q9" s="69"/>
      <c r="R9" s="69"/>
      <c r="S9" s="69"/>
      <c r="T9" s="69"/>
      <c r="U9" s="69"/>
      <c r="V9" s="69"/>
      <c r="W9" s="69"/>
      <c r="X9" s="69"/>
      <c r="Y9" s="69"/>
      <c r="Z9" s="54"/>
    </row>
    <row r="10" spans="1:26" s="79" customFormat="1" ht="21.95" customHeight="1">
      <c r="A10" s="92"/>
      <c r="B10" s="94" t="s">
        <v>377</v>
      </c>
      <c r="C10" s="93"/>
      <c r="D10" s="95"/>
      <c r="E10" s="95"/>
      <c r="F10" s="92"/>
      <c r="G10" s="92"/>
      <c r="H10" s="92"/>
      <c r="I10" s="82">
        <f>SUM(I4:I9)</f>
        <v>1040000</v>
      </c>
      <c r="J10" s="68"/>
      <c r="K10" s="68"/>
      <c r="L10" s="69"/>
      <c r="M10" s="69"/>
      <c r="N10" s="69"/>
      <c r="O10" s="69"/>
      <c r="P10" s="69"/>
      <c r="Q10" s="69"/>
      <c r="R10" s="69"/>
      <c r="S10" s="69"/>
      <c r="T10" s="69"/>
      <c r="U10" s="69"/>
      <c r="V10" s="69"/>
      <c r="W10" s="69"/>
      <c r="X10" s="69"/>
      <c r="Y10" s="69"/>
      <c r="Z10" s="54"/>
    </row>
    <row r="11" spans="1:26" s="79" customFormat="1" ht="21.95" customHeight="1">
      <c r="A11" s="76">
        <v>1</v>
      </c>
      <c r="B11" s="96" t="s">
        <v>378</v>
      </c>
      <c r="C11" s="84" t="s">
        <v>368</v>
      </c>
      <c r="D11" s="97" t="s">
        <v>379</v>
      </c>
      <c r="E11" s="98" t="s">
        <v>380</v>
      </c>
      <c r="F11" s="76"/>
      <c r="G11" s="76">
        <v>250000</v>
      </c>
      <c r="H11" s="86">
        <v>1</v>
      </c>
      <c r="I11" s="78">
        <f>G11*H11</f>
        <v>250000</v>
      </c>
      <c r="J11" s="68"/>
      <c r="K11" s="68"/>
      <c r="L11" s="69"/>
      <c r="M11" s="69"/>
      <c r="N11" s="69"/>
      <c r="O11" s="69"/>
      <c r="P11" s="69"/>
      <c r="Q11" s="69"/>
      <c r="R11" s="69"/>
      <c r="S11" s="69"/>
      <c r="T11" s="69"/>
      <c r="U11" s="69"/>
      <c r="V11" s="69"/>
      <c r="W11" s="69"/>
      <c r="X11" s="69"/>
      <c r="Y11" s="69"/>
      <c r="Z11" s="54"/>
    </row>
    <row r="12" spans="1:26" s="79" customFormat="1" ht="21.95" customHeight="1">
      <c r="A12" s="76">
        <v>1</v>
      </c>
      <c r="B12" s="96" t="s">
        <v>378</v>
      </c>
      <c r="C12" s="84" t="s">
        <v>368</v>
      </c>
      <c r="D12" s="97" t="s">
        <v>379</v>
      </c>
      <c r="E12" s="98" t="s">
        <v>381</v>
      </c>
      <c r="F12" s="76"/>
      <c r="G12" s="76">
        <v>175000</v>
      </c>
      <c r="H12" s="86">
        <v>1</v>
      </c>
      <c r="I12" s="78">
        <f t="shared" ref="I12:I16" si="1">G12*H12</f>
        <v>175000</v>
      </c>
      <c r="J12" s="68"/>
      <c r="K12" s="68"/>
      <c r="L12" s="69"/>
      <c r="M12" s="69"/>
      <c r="N12" s="69"/>
      <c r="O12" s="69"/>
      <c r="P12" s="69"/>
      <c r="Q12" s="69"/>
      <c r="R12" s="69"/>
      <c r="S12" s="69"/>
      <c r="T12" s="69"/>
      <c r="U12" s="69"/>
      <c r="V12" s="69"/>
      <c r="W12" s="69"/>
      <c r="X12" s="69"/>
      <c r="Y12" s="69"/>
      <c r="Z12" s="54"/>
    </row>
    <row r="13" spans="1:26" s="79" customFormat="1" ht="21.95" customHeight="1">
      <c r="A13" s="76">
        <v>1</v>
      </c>
      <c r="B13" s="96" t="s">
        <v>378</v>
      </c>
      <c r="C13" s="84" t="s">
        <v>368</v>
      </c>
      <c r="D13" s="99" t="s">
        <v>382</v>
      </c>
      <c r="E13" s="99" t="s">
        <v>382</v>
      </c>
      <c r="F13" s="76"/>
      <c r="G13" s="76">
        <v>100000</v>
      </c>
      <c r="H13" s="86">
        <v>2</v>
      </c>
      <c r="I13" s="78">
        <f t="shared" si="1"/>
        <v>200000</v>
      </c>
      <c r="J13" s="68"/>
      <c r="K13" s="68"/>
      <c r="L13" s="69"/>
      <c r="M13" s="69"/>
      <c r="N13" s="69"/>
      <c r="O13" s="69"/>
      <c r="P13" s="69"/>
      <c r="Q13" s="69"/>
      <c r="R13" s="69"/>
      <c r="S13" s="69"/>
      <c r="T13" s="69"/>
      <c r="U13" s="69"/>
      <c r="V13" s="69"/>
      <c r="W13" s="69"/>
      <c r="X13" s="69"/>
      <c r="Y13" s="69"/>
      <c r="Z13" s="54"/>
    </row>
    <row r="14" spans="1:26" s="79" customFormat="1" ht="21.95" customHeight="1">
      <c r="A14" s="76">
        <v>1</v>
      </c>
      <c r="B14" s="96" t="s">
        <v>378</v>
      </c>
      <c r="C14" s="84" t="s">
        <v>368</v>
      </c>
      <c r="D14" s="100" t="s">
        <v>374</v>
      </c>
      <c r="E14" s="88" t="s">
        <v>383</v>
      </c>
      <c r="F14" s="76"/>
      <c r="G14" s="76">
        <v>100000</v>
      </c>
      <c r="H14" s="86">
        <v>2</v>
      </c>
      <c r="I14" s="78">
        <f t="shared" si="1"/>
        <v>200000</v>
      </c>
      <c r="J14" s="68"/>
      <c r="K14" s="68"/>
      <c r="L14" s="69"/>
      <c r="M14" s="69"/>
      <c r="N14" s="69"/>
      <c r="O14" s="69"/>
      <c r="P14" s="69"/>
      <c r="Q14" s="69"/>
      <c r="R14" s="69"/>
      <c r="S14" s="69"/>
      <c r="T14" s="69"/>
      <c r="U14" s="69"/>
      <c r="V14" s="69"/>
      <c r="W14" s="69"/>
      <c r="X14" s="69"/>
      <c r="Y14" s="69"/>
      <c r="Z14" s="54"/>
    </row>
    <row r="15" spans="1:26" s="79" customFormat="1" ht="21.95" customHeight="1">
      <c r="A15" s="76">
        <v>1</v>
      </c>
      <c r="B15" s="96" t="s">
        <v>378</v>
      </c>
      <c r="C15" s="84" t="s">
        <v>384</v>
      </c>
      <c r="D15" s="88" t="s">
        <v>385</v>
      </c>
      <c r="E15" s="88" t="s">
        <v>385</v>
      </c>
      <c r="F15" s="76"/>
      <c r="G15" s="76">
        <v>70000</v>
      </c>
      <c r="H15" s="86">
        <v>1</v>
      </c>
      <c r="I15" s="78">
        <f t="shared" si="1"/>
        <v>70000</v>
      </c>
      <c r="J15" s="68"/>
      <c r="K15" s="68"/>
      <c r="L15" s="69"/>
      <c r="M15" s="69"/>
      <c r="N15" s="69"/>
      <c r="O15" s="69"/>
      <c r="P15" s="69"/>
      <c r="Q15" s="69"/>
      <c r="R15" s="69"/>
      <c r="S15" s="69"/>
      <c r="T15" s="69"/>
      <c r="U15" s="69"/>
      <c r="V15" s="69"/>
      <c r="W15" s="69"/>
      <c r="X15" s="69"/>
      <c r="Y15" s="69"/>
      <c r="Z15" s="54"/>
    </row>
    <row r="16" spans="1:26" s="79" customFormat="1" ht="21.95" customHeight="1">
      <c r="A16" s="76">
        <v>1</v>
      </c>
      <c r="B16" s="96" t="s">
        <v>378</v>
      </c>
      <c r="C16" s="84" t="s">
        <v>368</v>
      </c>
      <c r="D16" s="89" t="s">
        <v>372</v>
      </c>
      <c r="E16" s="89" t="s">
        <v>372</v>
      </c>
      <c r="F16" s="76"/>
      <c r="G16" s="76">
        <v>50000</v>
      </c>
      <c r="H16" s="86">
        <v>1</v>
      </c>
      <c r="I16" s="78">
        <f t="shared" si="1"/>
        <v>50000</v>
      </c>
      <c r="J16" s="68"/>
      <c r="K16" s="68"/>
      <c r="L16" s="69"/>
      <c r="M16" s="69"/>
      <c r="N16" s="69"/>
      <c r="O16" s="69"/>
      <c r="P16" s="69"/>
      <c r="Q16" s="69"/>
      <c r="R16" s="69"/>
      <c r="S16" s="69"/>
      <c r="T16" s="69"/>
      <c r="U16" s="69"/>
      <c r="V16" s="69"/>
      <c r="W16" s="69"/>
      <c r="X16" s="69"/>
      <c r="Y16" s="69"/>
      <c r="Z16" s="54"/>
    </row>
    <row r="17" spans="1:26" s="79" customFormat="1" ht="21.95" customHeight="1">
      <c r="A17" s="76"/>
      <c r="B17" s="81" t="s">
        <v>386</v>
      </c>
      <c r="C17" s="77"/>
      <c r="D17" s="80"/>
      <c r="E17" s="76"/>
      <c r="F17" s="76"/>
      <c r="G17" s="76"/>
      <c r="H17" s="76"/>
      <c r="I17" s="82">
        <f>SUM(I11:I16)</f>
        <v>945000</v>
      </c>
      <c r="J17" s="68"/>
      <c r="K17" s="68"/>
      <c r="L17" s="69"/>
      <c r="M17" s="69"/>
      <c r="N17" s="69"/>
      <c r="O17" s="69"/>
      <c r="P17" s="69"/>
      <c r="Q17" s="69"/>
      <c r="R17" s="69"/>
      <c r="S17" s="69"/>
      <c r="T17" s="69"/>
      <c r="U17" s="69"/>
      <c r="V17" s="69"/>
      <c r="W17" s="69"/>
      <c r="X17" s="69"/>
      <c r="Y17" s="69"/>
      <c r="Z17" s="54"/>
    </row>
    <row r="18" spans="1:26" s="79" customFormat="1" ht="21.95" customHeight="1">
      <c r="A18" s="76">
        <v>1</v>
      </c>
      <c r="B18" s="96" t="s">
        <v>387</v>
      </c>
      <c r="C18" s="84" t="s">
        <v>368</v>
      </c>
      <c r="D18" s="101" t="s">
        <v>388</v>
      </c>
      <c r="E18" s="89" t="s">
        <v>389</v>
      </c>
      <c r="F18" s="76"/>
      <c r="G18" s="76">
        <v>290000</v>
      </c>
      <c r="H18" s="76">
        <v>1</v>
      </c>
      <c r="I18" s="78">
        <f>G18*H18</f>
        <v>290000</v>
      </c>
      <c r="J18" s="68"/>
      <c r="K18" s="68"/>
      <c r="L18" s="69"/>
      <c r="M18" s="69"/>
      <c r="N18" s="69"/>
      <c r="O18" s="69"/>
      <c r="P18" s="69"/>
      <c r="Q18" s="69"/>
      <c r="R18" s="69"/>
      <c r="S18" s="69"/>
      <c r="T18" s="69"/>
      <c r="U18" s="69"/>
      <c r="V18" s="69"/>
      <c r="W18" s="69"/>
      <c r="X18" s="69"/>
      <c r="Y18" s="69"/>
      <c r="Z18" s="54"/>
    </row>
    <row r="19" spans="1:26" s="79" customFormat="1" ht="21.95" customHeight="1">
      <c r="A19" s="76">
        <v>1</v>
      </c>
      <c r="B19" s="96" t="s">
        <v>387</v>
      </c>
      <c r="C19" s="84" t="s">
        <v>368</v>
      </c>
      <c r="D19" s="99" t="s">
        <v>382</v>
      </c>
      <c r="E19" s="99" t="s">
        <v>382</v>
      </c>
      <c r="F19" s="76"/>
      <c r="G19" s="76">
        <v>100000</v>
      </c>
      <c r="H19" s="76">
        <v>7</v>
      </c>
      <c r="I19" s="78">
        <f>G19*H19</f>
        <v>700000</v>
      </c>
      <c r="J19" s="68"/>
      <c r="K19" s="68"/>
      <c r="L19" s="69"/>
      <c r="M19" s="69"/>
      <c r="N19" s="69"/>
      <c r="O19" s="69"/>
      <c r="P19" s="69"/>
      <c r="Q19" s="69"/>
      <c r="R19" s="69"/>
      <c r="S19" s="69"/>
      <c r="T19" s="69"/>
      <c r="U19" s="69"/>
      <c r="V19" s="69"/>
      <c r="W19" s="69"/>
      <c r="X19" s="69"/>
      <c r="Y19" s="69"/>
      <c r="Z19" s="54"/>
    </row>
    <row r="20" spans="1:26" s="79" customFormat="1" ht="21.95" customHeight="1">
      <c r="A20" s="76"/>
      <c r="B20" s="81" t="s">
        <v>390</v>
      </c>
      <c r="C20" s="77"/>
      <c r="D20" s="80"/>
      <c r="E20" s="76"/>
      <c r="F20" s="76"/>
      <c r="G20" s="76"/>
      <c r="H20" s="76"/>
      <c r="I20" s="82">
        <f>SUM(I18:I19)</f>
        <v>990000</v>
      </c>
      <c r="J20" s="68"/>
      <c r="K20" s="68"/>
      <c r="L20" s="69"/>
      <c r="M20" s="69"/>
      <c r="N20" s="69"/>
      <c r="O20" s="69"/>
      <c r="P20" s="69"/>
      <c r="Q20" s="69"/>
      <c r="R20" s="69"/>
      <c r="S20" s="69"/>
      <c r="T20" s="69"/>
      <c r="U20" s="69"/>
      <c r="V20" s="69"/>
      <c r="W20" s="69"/>
      <c r="X20" s="69"/>
      <c r="Y20" s="69"/>
      <c r="Z20" s="54"/>
    </row>
    <row r="21" spans="1:26" s="79" customFormat="1" ht="21.95" customHeight="1">
      <c r="A21" s="102"/>
      <c r="B21" s="103" t="s">
        <v>391</v>
      </c>
      <c r="C21" s="102"/>
      <c r="D21" s="102"/>
      <c r="E21" s="94"/>
      <c r="F21" s="102"/>
      <c r="G21" s="102"/>
      <c r="H21" s="102"/>
      <c r="I21" s="104">
        <f>I10+I17+I20</f>
        <v>2975000</v>
      </c>
      <c r="J21" s="68"/>
      <c r="K21" s="68"/>
      <c r="L21" s="69"/>
      <c r="M21" s="69"/>
      <c r="N21" s="69"/>
      <c r="O21" s="69"/>
      <c r="P21" s="69"/>
      <c r="Q21" s="69"/>
      <c r="R21" s="69"/>
      <c r="S21" s="69"/>
      <c r="T21" s="69"/>
      <c r="U21" s="69"/>
      <c r="V21" s="69"/>
      <c r="W21" s="69"/>
      <c r="X21" s="69"/>
      <c r="Y21" s="69"/>
      <c r="Z21" s="54"/>
    </row>
    <row r="22" spans="1:26" ht="20.100000000000001" customHeight="1"/>
    <row r="23" spans="1:26" ht="20.100000000000001" customHeight="1"/>
    <row r="24" spans="1:26" ht="20.100000000000001" customHeight="1"/>
    <row r="25" spans="1:26" ht="20.100000000000001" customHeight="1"/>
    <row r="26" spans="1:26" ht="20.100000000000001" customHeight="1"/>
    <row r="27" spans="1:26" ht="20.100000000000001" customHeight="1"/>
    <row r="28" spans="1:26" ht="20.100000000000001" customHeight="1"/>
    <row r="29" spans="1:26" ht="20.100000000000001" customHeight="1"/>
    <row r="30" spans="1:26" ht="20.100000000000001" customHeight="1"/>
    <row r="31" spans="1:26" ht="20.100000000000001" customHeight="1"/>
    <row r="32" spans="1:2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autoFilter ref="A2:Z21"/>
  <mergeCells count="10">
    <mergeCell ref="I2:I3"/>
    <mergeCell ref="A1:I1"/>
    <mergeCell ref="A2:A3"/>
    <mergeCell ref="B2:B3"/>
    <mergeCell ref="C2:C3"/>
    <mergeCell ref="D2:D3"/>
    <mergeCell ref="E2:E3"/>
    <mergeCell ref="F2:F3"/>
    <mergeCell ref="G2:G3"/>
    <mergeCell ref="H2:H3"/>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dimension ref="A1:J8"/>
  <sheetViews>
    <sheetView workbookViewId="0">
      <selection activeCell="I15" sqref="I15"/>
    </sheetView>
  </sheetViews>
  <sheetFormatPr defaultRowHeight="13.5"/>
  <cols>
    <col min="1" max="1" width="4.75" style="124" customWidth="1"/>
    <col min="2" max="2" width="9" style="124"/>
    <col min="3" max="3" width="20.25" style="124" customWidth="1"/>
    <col min="4" max="4" width="15.75" style="124" customWidth="1"/>
    <col min="5" max="5" width="12.875" style="124" customWidth="1"/>
    <col min="6" max="6" width="12" style="124" customWidth="1"/>
    <col min="7" max="10" width="13.625" style="124" customWidth="1"/>
    <col min="11" max="16384" width="9" style="110"/>
  </cols>
  <sheetData>
    <row r="1" spans="1:10" ht="24" customHeight="1">
      <c r="A1" s="212" t="s">
        <v>392</v>
      </c>
      <c r="B1" s="212"/>
      <c r="C1" s="212"/>
      <c r="D1" s="212"/>
      <c r="E1" s="212"/>
      <c r="F1" s="212"/>
      <c r="G1" s="212"/>
      <c r="H1" s="212"/>
      <c r="I1" s="212"/>
      <c r="J1" s="213"/>
    </row>
    <row r="2" spans="1:10" ht="44.25" customHeight="1">
      <c r="A2" s="111" t="s">
        <v>393</v>
      </c>
      <c r="B2" s="111" t="s">
        <v>394</v>
      </c>
      <c r="C2" s="112" t="s">
        <v>2</v>
      </c>
      <c r="D2" s="112" t="s">
        <v>3</v>
      </c>
      <c r="E2" s="112" t="s">
        <v>4</v>
      </c>
      <c r="F2" s="112" t="s">
        <v>395</v>
      </c>
      <c r="G2" s="112" t="s">
        <v>396</v>
      </c>
      <c r="H2" s="112" t="s">
        <v>397</v>
      </c>
      <c r="I2" s="113" t="s">
        <v>398</v>
      </c>
      <c r="J2" s="111" t="s">
        <v>399</v>
      </c>
    </row>
    <row r="3" spans="1:10" ht="30" customHeight="1">
      <c r="A3" s="214">
        <v>1</v>
      </c>
      <c r="B3" s="214" t="s">
        <v>366</v>
      </c>
      <c r="C3" s="214" t="s">
        <v>400</v>
      </c>
      <c r="D3" s="214" t="s">
        <v>400</v>
      </c>
      <c r="E3" s="114" t="s">
        <v>401</v>
      </c>
      <c r="F3" s="114" t="s">
        <v>402</v>
      </c>
      <c r="G3" s="115">
        <v>4903</v>
      </c>
      <c r="H3" s="115">
        <v>5</v>
      </c>
      <c r="I3" s="116">
        <f>G3*H3</f>
        <v>24515</v>
      </c>
      <c r="J3" s="117"/>
    </row>
    <row r="4" spans="1:10" ht="30" customHeight="1">
      <c r="A4" s="214"/>
      <c r="B4" s="214"/>
      <c r="C4" s="214"/>
      <c r="D4" s="214"/>
      <c r="E4" s="114" t="s">
        <v>403</v>
      </c>
      <c r="F4" s="117"/>
      <c r="G4" s="115">
        <v>1</v>
      </c>
      <c r="H4" s="115">
        <v>73812</v>
      </c>
      <c r="I4" s="116">
        <f>G4*H4</f>
        <v>73812</v>
      </c>
      <c r="J4" s="114" t="s">
        <v>404</v>
      </c>
    </row>
    <row r="5" spans="1:10" ht="30" customHeight="1">
      <c r="A5" s="118"/>
      <c r="B5" s="118"/>
      <c r="C5" s="118" t="s">
        <v>405</v>
      </c>
      <c r="D5" s="118"/>
      <c r="E5" s="119"/>
      <c r="F5" s="117"/>
      <c r="G5" s="115"/>
      <c r="H5" s="120"/>
      <c r="I5" s="116">
        <f>SUM(I3:I4)</f>
        <v>98327</v>
      </c>
      <c r="J5" s="117"/>
    </row>
    <row r="6" spans="1:10" ht="30" customHeight="1">
      <c r="A6" s="118">
        <v>2</v>
      </c>
      <c r="B6" s="118" t="s">
        <v>406</v>
      </c>
      <c r="C6" s="118" t="s">
        <v>400</v>
      </c>
      <c r="D6" s="118" t="s">
        <v>400</v>
      </c>
      <c r="E6" s="118" t="s">
        <v>407</v>
      </c>
      <c r="F6" s="118"/>
      <c r="G6" s="118">
        <v>1</v>
      </c>
      <c r="H6" s="118">
        <v>1586958</v>
      </c>
      <c r="I6" s="116">
        <f t="shared" ref="I6" si="0">G6*H6</f>
        <v>1586958</v>
      </c>
      <c r="J6" s="118" t="s">
        <v>408</v>
      </c>
    </row>
    <row r="7" spans="1:10" ht="30" customHeight="1">
      <c r="A7" s="121"/>
      <c r="B7" s="121"/>
      <c r="C7" s="122" t="s">
        <v>409</v>
      </c>
      <c r="D7" s="121"/>
      <c r="E7" s="121"/>
      <c r="F7" s="121"/>
      <c r="G7" s="121"/>
      <c r="H7" s="121"/>
      <c r="I7" s="123">
        <f>SUM(I6)</f>
        <v>1586958</v>
      </c>
      <c r="J7" s="121"/>
    </row>
    <row r="8" spans="1:10" ht="30" customHeight="1">
      <c r="A8" s="121"/>
      <c r="B8" s="121"/>
      <c r="C8" s="122" t="s">
        <v>410</v>
      </c>
      <c r="D8" s="121"/>
      <c r="E8" s="121"/>
      <c r="F8" s="121"/>
      <c r="G8" s="121"/>
      <c r="H8" s="121"/>
      <c r="I8" s="123">
        <f>I5+I7</f>
        <v>1685285</v>
      </c>
      <c r="J8" s="121"/>
    </row>
  </sheetData>
  <mergeCells count="5">
    <mergeCell ref="A1:J1"/>
    <mergeCell ref="A3:A4"/>
    <mergeCell ref="B3:B4"/>
    <mergeCell ref="C3:C4"/>
    <mergeCell ref="D3:D4"/>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Header>第 &amp;P 页，共 &amp;N 页</oddHeader>
    <oddFooter>第 &amp;P 页，共 &amp;N 页</oddFooter>
  </headerFooter>
</worksheet>
</file>

<file path=xl/worksheets/sheet8.xml><?xml version="1.0" encoding="utf-8"?>
<worksheet xmlns="http://schemas.openxmlformats.org/spreadsheetml/2006/main" xmlns:r="http://schemas.openxmlformats.org/officeDocument/2006/relationships">
  <dimension ref="A1:O12"/>
  <sheetViews>
    <sheetView workbookViewId="0">
      <selection activeCell="O11" activeCellId="1" sqref="O6 O11"/>
    </sheetView>
  </sheetViews>
  <sheetFormatPr defaultRowHeight="13.5"/>
  <cols>
    <col min="1" max="1" width="6.375" customWidth="1"/>
    <col min="2" max="2" width="9" style="128"/>
    <col min="3" max="3" width="18.75" customWidth="1"/>
    <col min="4" max="4" width="10.375" customWidth="1"/>
    <col min="5" max="5" width="11.375" customWidth="1"/>
    <col min="6" max="6" width="11" customWidth="1"/>
    <col min="7" max="7" width="10.375" customWidth="1"/>
    <col min="9" max="9" width="9.875" customWidth="1"/>
    <col min="11" max="11" width="11" customWidth="1"/>
    <col min="12" max="12" width="8.125" customWidth="1"/>
    <col min="13" max="13" width="8.375" customWidth="1"/>
    <col min="14" max="14" width="13.375" customWidth="1"/>
    <col min="15" max="15" width="12.75" bestFit="1" customWidth="1"/>
  </cols>
  <sheetData>
    <row r="1" spans="1:15" ht="20.25">
      <c r="A1" s="222" t="s">
        <v>411</v>
      </c>
      <c r="B1" s="222"/>
      <c r="C1" s="222"/>
      <c r="D1" s="222"/>
      <c r="E1" s="222"/>
      <c r="F1" s="222"/>
      <c r="G1" s="222"/>
      <c r="H1" s="222"/>
      <c r="I1" s="222"/>
      <c r="J1" s="222"/>
      <c r="K1" s="222"/>
      <c r="L1" s="222"/>
      <c r="M1" s="222"/>
      <c r="N1" s="222"/>
      <c r="O1" s="223"/>
    </row>
    <row r="2" spans="1:15" ht="30" customHeight="1">
      <c r="A2" s="218" t="s">
        <v>412</v>
      </c>
      <c r="B2" s="218" t="s">
        <v>421</v>
      </c>
      <c r="C2" s="218" t="s">
        <v>1</v>
      </c>
      <c r="D2" s="226" t="s">
        <v>420</v>
      </c>
      <c r="E2" s="219"/>
      <c r="F2" s="219" t="s">
        <v>424</v>
      </c>
      <c r="G2" s="219"/>
      <c r="H2" s="219" t="s">
        <v>425</v>
      </c>
      <c r="I2" s="219"/>
      <c r="J2" s="219" t="s">
        <v>426</v>
      </c>
      <c r="K2" s="219"/>
      <c r="L2" s="219" t="s">
        <v>413</v>
      </c>
      <c r="M2" s="219"/>
      <c r="N2" s="224" t="s">
        <v>414</v>
      </c>
      <c r="O2" s="220" t="s">
        <v>441</v>
      </c>
    </row>
    <row r="3" spans="1:15" ht="30" customHeight="1">
      <c r="A3" s="218"/>
      <c r="B3" s="218"/>
      <c r="C3" s="218"/>
      <c r="D3" s="125" t="s">
        <v>415</v>
      </c>
      <c r="E3" s="125" t="s">
        <v>162</v>
      </c>
      <c r="F3" s="125" t="s">
        <v>415</v>
      </c>
      <c r="G3" s="125" t="s">
        <v>162</v>
      </c>
      <c r="H3" s="125" t="s">
        <v>415</v>
      </c>
      <c r="I3" s="125" t="s">
        <v>162</v>
      </c>
      <c r="J3" s="125" t="s">
        <v>415</v>
      </c>
      <c r="K3" s="125" t="s">
        <v>162</v>
      </c>
      <c r="L3" s="125" t="s">
        <v>415</v>
      </c>
      <c r="M3" s="125" t="s">
        <v>162</v>
      </c>
      <c r="N3" s="225"/>
      <c r="O3" s="221"/>
    </row>
    <row r="4" spans="1:15" ht="30" customHeight="1">
      <c r="A4" s="126">
        <v>1</v>
      </c>
      <c r="B4" s="127" t="s">
        <v>422</v>
      </c>
      <c r="C4" s="127" t="s">
        <v>416</v>
      </c>
      <c r="D4" s="127">
        <v>210</v>
      </c>
      <c r="E4" s="127">
        <v>2992500</v>
      </c>
      <c r="F4" s="127">
        <v>209</v>
      </c>
      <c r="G4" s="127">
        <v>2978250</v>
      </c>
      <c r="H4" s="127">
        <v>209</v>
      </c>
      <c r="I4" s="127">
        <v>2978250</v>
      </c>
      <c r="J4" s="127">
        <v>207</v>
      </c>
      <c r="K4" s="127">
        <v>2949750</v>
      </c>
      <c r="L4" s="127">
        <v>210</v>
      </c>
      <c r="M4" s="127">
        <v>2992500</v>
      </c>
      <c r="N4" s="129">
        <f>E4+G4+I4+K4+M4</f>
        <v>14891250</v>
      </c>
      <c r="O4" s="140">
        <f>ROUND(N4/6*4,0)</f>
        <v>9927500</v>
      </c>
    </row>
    <row r="5" spans="1:15" ht="30" customHeight="1">
      <c r="A5" s="126"/>
      <c r="B5" s="127" t="s">
        <v>423</v>
      </c>
      <c r="C5" s="127" t="s">
        <v>416</v>
      </c>
      <c r="D5" s="127">
        <v>112</v>
      </c>
      <c r="E5" s="127">
        <v>2156000</v>
      </c>
      <c r="F5" s="127">
        <v>95</v>
      </c>
      <c r="G5" s="127">
        <v>1828750</v>
      </c>
      <c r="H5" s="127">
        <v>64</v>
      </c>
      <c r="I5" s="127">
        <v>1232000</v>
      </c>
      <c r="J5" s="127">
        <v>37</v>
      </c>
      <c r="K5" s="127">
        <v>712250</v>
      </c>
      <c r="L5" s="127"/>
      <c r="M5" s="127"/>
      <c r="N5" s="129">
        <f>E5+G5+I5+K5</f>
        <v>5929000</v>
      </c>
      <c r="O5" s="140">
        <f>ROUND(N5/6*4,0)</f>
        <v>3952667</v>
      </c>
    </row>
    <row r="6" spans="1:15" ht="30" customHeight="1">
      <c r="A6" s="218" t="s">
        <v>427</v>
      </c>
      <c r="B6" s="218"/>
      <c r="C6" s="218"/>
      <c r="D6" s="127"/>
      <c r="E6" s="127"/>
      <c r="F6" s="127"/>
      <c r="G6" s="127"/>
      <c r="H6" s="127"/>
      <c r="I6" s="127"/>
      <c r="J6" s="127"/>
      <c r="K6" s="127"/>
      <c r="L6" s="127"/>
      <c r="M6" s="127"/>
      <c r="N6" s="129">
        <f>SUM(N4:N5)</f>
        <v>20820250</v>
      </c>
      <c r="O6" s="141">
        <f>SUM(O4:O5)</f>
        <v>13880167</v>
      </c>
    </row>
    <row r="7" spans="1:15" ht="30" customHeight="1">
      <c r="A7" s="126">
        <v>1</v>
      </c>
      <c r="B7" s="127" t="s">
        <v>422</v>
      </c>
      <c r="C7" s="127" t="s">
        <v>417</v>
      </c>
      <c r="D7" s="127">
        <v>180</v>
      </c>
      <c r="E7" s="127">
        <v>2565000</v>
      </c>
      <c r="F7" s="127">
        <v>197</v>
      </c>
      <c r="G7" s="127">
        <v>2807250</v>
      </c>
      <c r="H7" s="127">
        <v>198</v>
      </c>
      <c r="I7" s="127">
        <v>2821500</v>
      </c>
      <c r="J7" s="127">
        <v>252</v>
      </c>
      <c r="K7" s="127">
        <v>3591000</v>
      </c>
      <c r="L7" s="127">
        <v>247</v>
      </c>
      <c r="M7" s="127">
        <v>3485000</v>
      </c>
      <c r="N7" s="129">
        <f>E7+G7+I7+K7+M7</f>
        <v>15269750</v>
      </c>
      <c r="O7" s="140">
        <f>ROUND(N7/6*4,0)</f>
        <v>10179833</v>
      </c>
    </row>
    <row r="8" spans="1:15" ht="30" customHeight="1">
      <c r="A8" s="126"/>
      <c r="B8" s="127" t="s">
        <v>423</v>
      </c>
      <c r="C8" s="127" t="s">
        <v>417</v>
      </c>
      <c r="D8" s="127">
        <v>169</v>
      </c>
      <c r="E8" s="127">
        <v>2957500</v>
      </c>
      <c r="F8" s="127">
        <v>165</v>
      </c>
      <c r="G8" s="127">
        <v>2887500</v>
      </c>
      <c r="H8" s="127">
        <v>163</v>
      </c>
      <c r="I8" s="127">
        <v>2852500</v>
      </c>
      <c r="J8" s="127">
        <v>92</v>
      </c>
      <c r="K8" s="132">
        <v>1334000</v>
      </c>
      <c r="L8" s="127"/>
      <c r="M8" s="127"/>
      <c r="N8" s="129">
        <f>E8+G8+I8+K8</f>
        <v>10031500</v>
      </c>
      <c r="O8" s="140">
        <f t="shared" ref="O8:O10" si="0">ROUND(N8/6*4,0)</f>
        <v>6687667</v>
      </c>
    </row>
    <row r="9" spans="1:15" ht="30" customHeight="1">
      <c r="A9" s="126">
        <v>2</v>
      </c>
      <c r="B9" s="127" t="s">
        <v>422</v>
      </c>
      <c r="C9" s="127" t="s">
        <v>418</v>
      </c>
      <c r="D9" s="127">
        <v>264</v>
      </c>
      <c r="E9" s="127">
        <v>3762000</v>
      </c>
      <c r="F9" s="127">
        <v>269</v>
      </c>
      <c r="G9" s="127">
        <v>3833250</v>
      </c>
      <c r="H9" s="127">
        <v>270</v>
      </c>
      <c r="I9" s="127">
        <v>3847500</v>
      </c>
      <c r="J9" s="127">
        <v>270</v>
      </c>
      <c r="K9" s="127">
        <v>3847500</v>
      </c>
      <c r="L9" s="127">
        <v>276</v>
      </c>
      <c r="M9" s="127">
        <v>3933000</v>
      </c>
      <c r="N9" s="129">
        <f>E9+G9+I9+K9+M9</f>
        <v>19223250</v>
      </c>
      <c r="O9" s="140">
        <f t="shared" si="0"/>
        <v>12815500</v>
      </c>
    </row>
    <row r="10" spans="1:15" ht="30" customHeight="1">
      <c r="A10" s="126">
        <v>3</v>
      </c>
      <c r="B10" s="127" t="s">
        <v>423</v>
      </c>
      <c r="C10" s="127" t="s">
        <v>419</v>
      </c>
      <c r="D10" s="127">
        <v>315</v>
      </c>
      <c r="E10" s="127">
        <v>5670000</v>
      </c>
      <c r="F10" s="127">
        <v>341</v>
      </c>
      <c r="G10" s="127">
        <v>6138000</v>
      </c>
      <c r="H10" s="127">
        <v>336</v>
      </c>
      <c r="I10" s="127">
        <v>6048000</v>
      </c>
      <c r="J10" s="127">
        <v>345</v>
      </c>
      <c r="K10" s="127">
        <v>6210000</v>
      </c>
      <c r="L10" s="127"/>
      <c r="M10" s="127"/>
      <c r="N10" s="129">
        <f>E10+G10+I10+K10</f>
        <v>24066000</v>
      </c>
      <c r="O10" s="140">
        <f t="shared" si="0"/>
        <v>16044000</v>
      </c>
    </row>
    <row r="11" spans="1:15" ht="30" customHeight="1">
      <c r="A11" s="218" t="s">
        <v>428</v>
      </c>
      <c r="B11" s="218"/>
      <c r="C11" s="218"/>
      <c r="D11" s="130"/>
      <c r="E11" s="130"/>
      <c r="F11" s="130"/>
      <c r="G11" s="130"/>
      <c r="H11" s="130"/>
      <c r="I11" s="131"/>
      <c r="J11" s="130"/>
      <c r="K11" s="131"/>
      <c r="L11" s="130"/>
      <c r="M11" s="131"/>
      <c r="N11" s="129">
        <f>SUM(N7:N10)</f>
        <v>68590500</v>
      </c>
      <c r="O11" s="141">
        <f>SUM(O7:O10)</f>
        <v>45727000</v>
      </c>
    </row>
    <row r="12" spans="1:15" ht="30" customHeight="1">
      <c r="A12" s="215" t="s">
        <v>429</v>
      </c>
      <c r="B12" s="216"/>
      <c r="C12" s="217"/>
      <c r="D12" s="130"/>
      <c r="E12" s="130"/>
      <c r="F12" s="130"/>
      <c r="G12" s="130"/>
      <c r="H12" s="130"/>
      <c r="I12" s="131"/>
      <c r="J12" s="130"/>
      <c r="K12" s="131"/>
      <c r="L12" s="130"/>
      <c r="M12" s="131"/>
      <c r="N12" s="129">
        <f>N6+N11</f>
        <v>89410750</v>
      </c>
      <c r="O12" s="141">
        <f>O6+O11</f>
        <v>59607167</v>
      </c>
    </row>
  </sheetData>
  <mergeCells count="14">
    <mergeCell ref="O2:O3"/>
    <mergeCell ref="A1:O1"/>
    <mergeCell ref="J2:K2"/>
    <mergeCell ref="L2:M2"/>
    <mergeCell ref="N2:N3"/>
    <mergeCell ref="A2:A3"/>
    <mergeCell ref="B2:B3"/>
    <mergeCell ref="C2:C3"/>
    <mergeCell ref="D2:E2"/>
    <mergeCell ref="A12:C12"/>
    <mergeCell ref="A6:C6"/>
    <mergeCell ref="A11:C11"/>
    <mergeCell ref="F2:G2"/>
    <mergeCell ref="H2:I2"/>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dimension ref="A1:F11"/>
  <sheetViews>
    <sheetView workbookViewId="0">
      <selection activeCell="C28" sqref="C28"/>
    </sheetView>
  </sheetViews>
  <sheetFormatPr defaultRowHeight="13.5"/>
  <cols>
    <col min="1" max="1" width="6" style="128" customWidth="1"/>
    <col min="2" max="2" width="35.125" customWidth="1"/>
    <col min="3" max="3" width="43.25" customWidth="1"/>
    <col min="4" max="4" width="19.75" customWidth="1"/>
    <col min="5" max="5" width="13.375" customWidth="1"/>
    <col min="6" max="6" width="13.875" bestFit="1" customWidth="1"/>
    <col min="258" max="258" width="36.25" customWidth="1"/>
    <col min="259" max="259" width="48" customWidth="1"/>
    <col min="260" max="260" width="19.75" customWidth="1"/>
    <col min="261" max="261" width="13.375" customWidth="1"/>
    <col min="514" max="514" width="36.25" customWidth="1"/>
    <col min="515" max="515" width="48" customWidth="1"/>
    <col min="516" max="516" width="19.75" customWidth="1"/>
    <col min="517" max="517" width="13.375" customWidth="1"/>
    <col min="770" max="770" width="36.25" customWidth="1"/>
    <col min="771" max="771" width="48" customWidth="1"/>
    <col min="772" max="772" width="19.75" customWidth="1"/>
    <col min="773" max="773" width="13.375" customWidth="1"/>
    <col min="1026" max="1026" width="36.25" customWidth="1"/>
    <col min="1027" max="1027" width="48" customWidth="1"/>
    <col min="1028" max="1028" width="19.75" customWidth="1"/>
    <col min="1029" max="1029" width="13.375" customWidth="1"/>
    <col min="1282" max="1282" width="36.25" customWidth="1"/>
    <col min="1283" max="1283" width="48" customWidth="1"/>
    <col min="1284" max="1284" width="19.75" customWidth="1"/>
    <col min="1285" max="1285" width="13.375" customWidth="1"/>
    <col min="1538" max="1538" width="36.25" customWidth="1"/>
    <col min="1539" max="1539" width="48" customWidth="1"/>
    <col min="1540" max="1540" width="19.75" customWidth="1"/>
    <col min="1541" max="1541" width="13.375" customWidth="1"/>
    <col min="1794" max="1794" width="36.25" customWidth="1"/>
    <col min="1795" max="1795" width="48" customWidth="1"/>
    <col min="1796" max="1796" width="19.75" customWidth="1"/>
    <col min="1797" max="1797" width="13.375" customWidth="1"/>
    <col min="2050" max="2050" width="36.25" customWidth="1"/>
    <col min="2051" max="2051" width="48" customWidth="1"/>
    <col min="2052" max="2052" width="19.75" customWidth="1"/>
    <col min="2053" max="2053" width="13.375" customWidth="1"/>
    <col min="2306" max="2306" width="36.25" customWidth="1"/>
    <col min="2307" max="2307" width="48" customWidth="1"/>
    <col min="2308" max="2308" width="19.75" customWidth="1"/>
    <col min="2309" max="2309" width="13.375" customWidth="1"/>
    <col min="2562" max="2562" width="36.25" customWidth="1"/>
    <col min="2563" max="2563" width="48" customWidth="1"/>
    <col min="2564" max="2564" width="19.75" customWidth="1"/>
    <col min="2565" max="2565" width="13.375" customWidth="1"/>
    <col min="2818" max="2818" width="36.25" customWidth="1"/>
    <col min="2819" max="2819" width="48" customWidth="1"/>
    <col min="2820" max="2820" width="19.75" customWidth="1"/>
    <col min="2821" max="2821" width="13.375" customWidth="1"/>
    <col min="3074" max="3074" width="36.25" customWidth="1"/>
    <col min="3075" max="3075" width="48" customWidth="1"/>
    <col min="3076" max="3076" width="19.75" customWidth="1"/>
    <col min="3077" max="3077" width="13.375" customWidth="1"/>
    <col min="3330" max="3330" width="36.25" customWidth="1"/>
    <col min="3331" max="3331" width="48" customWidth="1"/>
    <col min="3332" max="3332" width="19.75" customWidth="1"/>
    <col min="3333" max="3333" width="13.375" customWidth="1"/>
    <col min="3586" max="3586" width="36.25" customWidth="1"/>
    <col min="3587" max="3587" width="48" customWidth="1"/>
    <col min="3588" max="3588" width="19.75" customWidth="1"/>
    <col min="3589" max="3589" width="13.375" customWidth="1"/>
    <col min="3842" max="3842" width="36.25" customWidth="1"/>
    <col min="3843" max="3843" width="48" customWidth="1"/>
    <col min="3844" max="3844" width="19.75" customWidth="1"/>
    <col min="3845" max="3845" width="13.375" customWidth="1"/>
    <col min="4098" max="4098" width="36.25" customWidth="1"/>
    <col min="4099" max="4099" width="48" customWidth="1"/>
    <col min="4100" max="4100" width="19.75" customWidth="1"/>
    <col min="4101" max="4101" width="13.375" customWidth="1"/>
    <col min="4354" max="4354" width="36.25" customWidth="1"/>
    <col min="4355" max="4355" width="48" customWidth="1"/>
    <col min="4356" max="4356" width="19.75" customWidth="1"/>
    <col min="4357" max="4357" width="13.375" customWidth="1"/>
    <col min="4610" max="4610" width="36.25" customWidth="1"/>
    <col min="4611" max="4611" width="48" customWidth="1"/>
    <col min="4612" max="4612" width="19.75" customWidth="1"/>
    <col min="4613" max="4613" width="13.375" customWidth="1"/>
    <col min="4866" max="4866" width="36.25" customWidth="1"/>
    <col min="4867" max="4867" width="48" customWidth="1"/>
    <col min="4868" max="4868" width="19.75" customWidth="1"/>
    <col min="4869" max="4869" width="13.375" customWidth="1"/>
    <col min="5122" max="5122" width="36.25" customWidth="1"/>
    <col min="5123" max="5123" width="48" customWidth="1"/>
    <col min="5124" max="5124" width="19.75" customWidth="1"/>
    <col min="5125" max="5125" width="13.375" customWidth="1"/>
    <col min="5378" max="5378" width="36.25" customWidth="1"/>
    <col min="5379" max="5379" width="48" customWidth="1"/>
    <col min="5380" max="5380" width="19.75" customWidth="1"/>
    <col min="5381" max="5381" width="13.375" customWidth="1"/>
    <col min="5634" max="5634" width="36.25" customWidth="1"/>
    <col min="5635" max="5635" width="48" customWidth="1"/>
    <col min="5636" max="5636" width="19.75" customWidth="1"/>
    <col min="5637" max="5637" width="13.375" customWidth="1"/>
    <col min="5890" max="5890" width="36.25" customWidth="1"/>
    <col min="5891" max="5891" width="48" customWidth="1"/>
    <col min="5892" max="5892" width="19.75" customWidth="1"/>
    <col min="5893" max="5893" width="13.375" customWidth="1"/>
    <col min="6146" max="6146" width="36.25" customWidth="1"/>
    <col min="6147" max="6147" width="48" customWidth="1"/>
    <col min="6148" max="6148" width="19.75" customWidth="1"/>
    <col min="6149" max="6149" width="13.375" customWidth="1"/>
    <col min="6402" max="6402" width="36.25" customWidth="1"/>
    <col min="6403" max="6403" width="48" customWidth="1"/>
    <col min="6404" max="6404" width="19.75" customWidth="1"/>
    <col min="6405" max="6405" width="13.375" customWidth="1"/>
    <col min="6658" max="6658" width="36.25" customWidth="1"/>
    <col min="6659" max="6659" width="48" customWidth="1"/>
    <col min="6660" max="6660" width="19.75" customWidth="1"/>
    <col min="6661" max="6661" width="13.375" customWidth="1"/>
    <col min="6914" max="6914" width="36.25" customWidth="1"/>
    <col min="6915" max="6915" width="48" customWidth="1"/>
    <col min="6916" max="6916" width="19.75" customWidth="1"/>
    <col min="6917" max="6917" width="13.375" customWidth="1"/>
    <col min="7170" max="7170" width="36.25" customWidth="1"/>
    <col min="7171" max="7171" width="48" customWidth="1"/>
    <col min="7172" max="7172" width="19.75" customWidth="1"/>
    <col min="7173" max="7173" width="13.375" customWidth="1"/>
    <col min="7426" max="7426" width="36.25" customWidth="1"/>
    <col min="7427" max="7427" width="48" customWidth="1"/>
    <col min="7428" max="7428" width="19.75" customWidth="1"/>
    <col min="7429" max="7429" width="13.375" customWidth="1"/>
    <col min="7682" max="7682" width="36.25" customWidth="1"/>
    <col min="7683" max="7683" width="48" customWidth="1"/>
    <col min="7684" max="7684" width="19.75" customWidth="1"/>
    <col min="7685" max="7685" width="13.375" customWidth="1"/>
    <col min="7938" max="7938" width="36.25" customWidth="1"/>
    <col min="7939" max="7939" width="48" customWidth="1"/>
    <col min="7940" max="7940" width="19.75" customWidth="1"/>
    <col min="7941" max="7941" width="13.375" customWidth="1"/>
    <col min="8194" max="8194" width="36.25" customWidth="1"/>
    <col min="8195" max="8195" width="48" customWidth="1"/>
    <col min="8196" max="8196" width="19.75" customWidth="1"/>
    <col min="8197" max="8197" width="13.375" customWidth="1"/>
    <col min="8450" max="8450" width="36.25" customWidth="1"/>
    <col min="8451" max="8451" width="48" customWidth="1"/>
    <col min="8452" max="8452" width="19.75" customWidth="1"/>
    <col min="8453" max="8453" width="13.375" customWidth="1"/>
    <col min="8706" max="8706" width="36.25" customWidth="1"/>
    <col min="8707" max="8707" width="48" customWidth="1"/>
    <col min="8708" max="8708" width="19.75" customWidth="1"/>
    <col min="8709" max="8709" width="13.375" customWidth="1"/>
    <col min="8962" max="8962" width="36.25" customWidth="1"/>
    <col min="8963" max="8963" width="48" customWidth="1"/>
    <col min="8964" max="8964" width="19.75" customWidth="1"/>
    <col min="8965" max="8965" width="13.375" customWidth="1"/>
    <col min="9218" max="9218" width="36.25" customWidth="1"/>
    <col min="9219" max="9219" width="48" customWidth="1"/>
    <col min="9220" max="9220" width="19.75" customWidth="1"/>
    <col min="9221" max="9221" width="13.375" customWidth="1"/>
    <col min="9474" max="9474" width="36.25" customWidth="1"/>
    <col min="9475" max="9475" width="48" customWidth="1"/>
    <col min="9476" max="9476" width="19.75" customWidth="1"/>
    <col min="9477" max="9477" width="13.375" customWidth="1"/>
    <col min="9730" max="9730" width="36.25" customWidth="1"/>
    <col min="9731" max="9731" width="48" customWidth="1"/>
    <col min="9732" max="9732" width="19.75" customWidth="1"/>
    <col min="9733" max="9733" width="13.375" customWidth="1"/>
    <col min="9986" max="9986" width="36.25" customWidth="1"/>
    <col min="9987" max="9987" width="48" customWidth="1"/>
    <col min="9988" max="9988" width="19.75" customWidth="1"/>
    <col min="9989" max="9989" width="13.375" customWidth="1"/>
    <col min="10242" max="10242" width="36.25" customWidth="1"/>
    <col min="10243" max="10243" width="48" customWidth="1"/>
    <col min="10244" max="10244" width="19.75" customWidth="1"/>
    <col min="10245" max="10245" width="13.375" customWidth="1"/>
    <col min="10498" max="10498" width="36.25" customWidth="1"/>
    <col min="10499" max="10499" width="48" customWidth="1"/>
    <col min="10500" max="10500" width="19.75" customWidth="1"/>
    <col min="10501" max="10501" width="13.375" customWidth="1"/>
    <col min="10754" max="10754" width="36.25" customWidth="1"/>
    <col min="10755" max="10755" width="48" customWidth="1"/>
    <col min="10756" max="10756" width="19.75" customWidth="1"/>
    <col min="10757" max="10757" width="13.375" customWidth="1"/>
    <col min="11010" max="11010" width="36.25" customWidth="1"/>
    <col min="11011" max="11011" width="48" customWidth="1"/>
    <col min="11012" max="11012" width="19.75" customWidth="1"/>
    <col min="11013" max="11013" width="13.375" customWidth="1"/>
    <col min="11266" max="11266" width="36.25" customWidth="1"/>
    <col min="11267" max="11267" width="48" customWidth="1"/>
    <col min="11268" max="11268" width="19.75" customWidth="1"/>
    <col min="11269" max="11269" width="13.375" customWidth="1"/>
    <col min="11522" max="11522" width="36.25" customWidth="1"/>
    <col min="11523" max="11523" width="48" customWidth="1"/>
    <col min="11524" max="11524" width="19.75" customWidth="1"/>
    <col min="11525" max="11525" width="13.375" customWidth="1"/>
    <col min="11778" max="11778" width="36.25" customWidth="1"/>
    <col min="11779" max="11779" width="48" customWidth="1"/>
    <col min="11780" max="11780" width="19.75" customWidth="1"/>
    <col min="11781" max="11781" width="13.375" customWidth="1"/>
    <col min="12034" max="12034" width="36.25" customWidth="1"/>
    <col min="12035" max="12035" width="48" customWidth="1"/>
    <col min="12036" max="12036" width="19.75" customWidth="1"/>
    <col min="12037" max="12037" width="13.375" customWidth="1"/>
    <col min="12290" max="12290" width="36.25" customWidth="1"/>
    <col min="12291" max="12291" width="48" customWidth="1"/>
    <col min="12292" max="12292" width="19.75" customWidth="1"/>
    <col min="12293" max="12293" width="13.375" customWidth="1"/>
    <col min="12546" max="12546" width="36.25" customWidth="1"/>
    <col min="12547" max="12547" width="48" customWidth="1"/>
    <col min="12548" max="12548" width="19.75" customWidth="1"/>
    <col min="12549" max="12549" width="13.375" customWidth="1"/>
    <col min="12802" max="12802" width="36.25" customWidth="1"/>
    <col min="12803" max="12803" width="48" customWidth="1"/>
    <col min="12804" max="12804" width="19.75" customWidth="1"/>
    <col min="12805" max="12805" width="13.375" customWidth="1"/>
    <col min="13058" max="13058" width="36.25" customWidth="1"/>
    <col min="13059" max="13059" width="48" customWidth="1"/>
    <col min="13060" max="13060" width="19.75" customWidth="1"/>
    <col min="13061" max="13061" width="13.375" customWidth="1"/>
    <col min="13314" max="13314" width="36.25" customWidth="1"/>
    <col min="13315" max="13315" width="48" customWidth="1"/>
    <col min="13316" max="13316" width="19.75" customWidth="1"/>
    <col min="13317" max="13317" width="13.375" customWidth="1"/>
    <col min="13570" max="13570" width="36.25" customWidth="1"/>
    <col min="13571" max="13571" width="48" customWidth="1"/>
    <col min="13572" max="13572" width="19.75" customWidth="1"/>
    <col min="13573" max="13573" width="13.375" customWidth="1"/>
    <col min="13826" max="13826" width="36.25" customWidth="1"/>
    <col min="13827" max="13827" width="48" customWidth="1"/>
    <col min="13828" max="13828" width="19.75" customWidth="1"/>
    <col min="13829" max="13829" width="13.375" customWidth="1"/>
    <col min="14082" max="14082" width="36.25" customWidth="1"/>
    <col min="14083" max="14083" width="48" customWidth="1"/>
    <col min="14084" max="14084" width="19.75" customWidth="1"/>
    <col min="14085" max="14085" width="13.375" customWidth="1"/>
    <col min="14338" max="14338" width="36.25" customWidth="1"/>
    <col min="14339" max="14339" width="48" customWidth="1"/>
    <col min="14340" max="14340" width="19.75" customWidth="1"/>
    <col min="14341" max="14341" width="13.375" customWidth="1"/>
    <col min="14594" max="14594" width="36.25" customWidth="1"/>
    <col min="14595" max="14595" width="48" customWidth="1"/>
    <col min="14596" max="14596" width="19.75" customWidth="1"/>
    <col min="14597" max="14597" width="13.375" customWidth="1"/>
    <col min="14850" max="14850" width="36.25" customWidth="1"/>
    <col min="14851" max="14851" width="48" customWidth="1"/>
    <col min="14852" max="14852" width="19.75" customWidth="1"/>
    <col min="14853" max="14853" width="13.375" customWidth="1"/>
    <col min="15106" max="15106" width="36.25" customWidth="1"/>
    <col min="15107" max="15107" width="48" customWidth="1"/>
    <col min="15108" max="15108" width="19.75" customWidth="1"/>
    <col min="15109" max="15109" width="13.375" customWidth="1"/>
    <col min="15362" max="15362" width="36.25" customWidth="1"/>
    <col min="15363" max="15363" width="48" customWidth="1"/>
    <col min="15364" max="15364" width="19.75" customWidth="1"/>
    <col min="15365" max="15365" width="13.375" customWidth="1"/>
    <col min="15618" max="15618" width="36.25" customWidth="1"/>
    <col min="15619" max="15619" width="48" customWidth="1"/>
    <col min="15620" max="15620" width="19.75" customWidth="1"/>
    <col min="15621" max="15621" width="13.375" customWidth="1"/>
    <col min="15874" max="15874" width="36.25" customWidth="1"/>
    <col min="15875" max="15875" width="48" customWidth="1"/>
    <col min="15876" max="15876" width="19.75" customWidth="1"/>
    <col min="15877" max="15877" width="13.375" customWidth="1"/>
    <col min="16130" max="16130" width="36.25" customWidth="1"/>
    <col min="16131" max="16131" width="48" customWidth="1"/>
    <col min="16132" max="16132" width="19.75" customWidth="1"/>
    <col min="16133" max="16133" width="13.375" customWidth="1"/>
  </cols>
  <sheetData>
    <row r="1" spans="1:6" ht="26.25" customHeight="1">
      <c r="A1" s="229" t="s">
        <v>440</v>
      </c>
      <c r="B1" s="229"/>
      <c r="C1" s="229"/>
      <c r="D1" s="229"/>
      <c r="E1" s="230"/>
      <c r="F1" s="230"/>
    </row>
    <row r="2" spans="1:6" ht="24.95" customHeight="1">
      <c r="A2" s="133" t="s">
        <v>393</v>
      </c>
      <c r="B2" s="133" t="s">
        <v>430</v>
      </c>
      <c r="C2" s="133" t="s">
        <v>431</v>
      </c>
      <c r="D2" s="133" t="s">
        <v>398</v>
      </c>
      <c r="E2" s="138" t="s">
        <v>438</v>
      </c>
      <c r="F2" s="138" t="s">
        <v>439</v>
      </c>
    </row>
    <row r="3" spans="1:6" s="137" customFormat="1" ht="24.95" customHeight="1">
      <c r="A3" s="231">
        <v>1</v>
      </c>
      <c r="B3" s="233" t="s">
        <v>432</v>
      </c>
      <c r="C3" s="135" t="s">
        <v>433</v>
      </c>
      <c r="D3" s="136">
        <v>360525.09</v>
      </c>
      <c r="E3" s="228">
        <v>2920000</v>
      </c>
      <c r="F3" s="227">
        <f>D7-E3</f>
        <v>-835731.90999999992</v>
      </c>
    </row>
    <row r="4" spans="1:6" s="137" customFormat="1" ht="24.95" customHeight="1">
      <c r="A4" s="232"/>
      <c r="B4" s="234"/>
      <c r="C4" s="135" t="s">
        <v>434</v>
      </c>
      <c r="D4" s="136">
        <f>665799.2+100000</f>
        <v>765799.2</v>
      </c>
      <c r="E4" s="228"/>
      <c r="F4" s="228"/>
    </row>
    <row r="5" spans="1:6" s="137" customFormat="1" ht="24.95" customHeight="1">
      <c r="A5" s="232"/>
      <c r="B5" s="234"/>
      <c r="C5" s="135" t="s">
        <v>435</v>
      </c>
      <c r="D5" s="136">
        <v>955723.8</v>
      </c>
      <c r="E5" s="228"/>
      <c r="F5" s="228"/>
    </row>
    <row r="6" spans="1:6" s="137" customFormat="1" ht="24.95" customHeight="1">
      <c r="A6" s="232"/>
      <c r="B6" s="234"/>
      <c r="C6" s="135" t="s">
        <v>436</v>
      </c>
      <c r="D6" s="136">
        <v>2220</v>
      </c>
      <c r="E6" s="228"/>
      <c r="F6" s="228"/>
    </row>
    <row r="7" spans="1:6" ht="24.95" customHeight="1">
      <c r="A7" s="133"/>
      <c r="B7" s="134" t="s">
        <v>437</v>
      </c>
      <c r="C7" s="134"/>
      <c r="D7" s="139">
        <f>SUM(D3:D6)</f>
        <v>2084268.09</v>
      </c>
      <c r="E7" s="139">
        <f t="shared" ref="E7:F7" si="0">SUM(E3:E6)</f>
        <v>2920000</v>
      </c>
      <c r="F7" s="139">
        <f t="shared" si="0"/>
        <v>-835731.90999999992</v>
      </c>
    </row>
    <row r="8" spans="1:6">
      <c r="D8" s="67"/>
    </row>
    <row r="9" spans="1:6">
      <c r="D9" s="67"/>
    </row>
    <row r="10" spans="1:6">
      <c r="D10" s="67"/>
    </row>
    <row r="11" spans="1:6">
      <c r="D11" s="67"/>
    </row>
  </sheetData>
  <mergeCells count="5">
    <mergeCell ref="F3:F6"/>
    <mergeCell ref="A1:F1"/>
    <mergeCell ref="A3:A6"/>
    <mergeCell ref="B3:B6"/>
    <mergeCell ref="E3:E6"/>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13</vt:i4>
      </vt:variant>
    </vt:vector>
  </HeadingPairs>
  <TitlesOfParts>
    <vt:vector size="27" baseType="lpstr">
      <vt:lpstr>学前科</vt:lpstr>
      <vt:lpstr>普教一科</vt:lpstr>
      <vt:lpstr>普教二科</vt:lpstr>
      <vt:lpstr>信息化项目</vt:lpstr>
      <vt:lpstr>考试中心</vt:lpstr>
      <vt:lpstr>设备购置与更新</vt:lpstr>
      <vt:lpstr>未开办学校经费</vt:lpstr>
      <vt:lpstr>民办购买学位</vt:lpstr>
      <vt:lpstr>学生医疗清算</vt:lpstr>
      <vt:lpstr>应急抢险救灾工程</vt:lpstr>
      <vt:lpstr>浦江镇</vt:lpstr>
      <vt:lpstr>小区生补贴调整</vt:lpstr>
      <vt:lpstr>民办幼儿园资助</vt:lpstr>
      <vt:lpstr>核酸检测</vt:lpstr>
      <vt:lpstr>考试中心!Print_Area</vt:lpstr>
      <vt:lpstr>普教二科!Print_Area</vt:lpstr>
      <vt:lpstr>普教一科!Print_Area</vt:lpstr>
      <vt:lpstr>设备购置与更新!Print_Area</vt:lpstr>
      <vt:lpstr>小区生补贴调整!Print_Area</vt:lpstr>
      <vt:lpstr>信息化项目!Print_Area</vt:lpstr>
      <vt:lpstr>学前科!Print_Area</vt:lpstr>
      <vt:lpstr>考试中心!Print_Titles</vt:lpstr>
      <vt:lpstr>普教二科!Print_Titles</vt:lpstr>
      <vt:lpstr>普教一科!Print_Titles</vt:lpstr>
      <vt:lpstr>设备购置与更新!Print_Titles</vt:lpstr>
      <vt:lpstr>小区生补贴调整!Print_Titles</vt:lpstr>
      <vt:lpstr>学前科!Print_Titles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孟爱红</cp:lastModifiedBy>
  <cp:lastPrinted>2022-12-13T01:41:26Z</cp:lastPrinted>
  <dcterms:created xsi:type="dcterms:W3CDTF">2022-02-28T00:54:29Z</dcterms:created>
  <dcterms:modified xsi:type="dcterms:W3CDTF">2022-12-13T06:15:08Z</dcterms:modified>
</cp:coreProperties>
</file>