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iangyih\Desktop\"/>
    </mc:Choice>
  </mc:AlternateContent>
  <bookViews>
    <workbookView xWindow="0" yWindow="0" windowWidth="27975" windowHeight="12465"/>
  </bookViews>
  <sheets>
    <sheet name="明细汇总" sheetId="1" r:id="rId1"/>
  </sheets>
  <definedNames>
    <definedName name="_xlnm.Print_Area" localSheetId="0">明细汇总!#REF!</definedName>
    <definedName name="_xlnm.Print_Titles" localSheetId="0">明细汇总!$3:$3</definedName>
  </definedNames>
  <calcPr calcId="152511"/>
</workbook>
</file>

<file path=xl/calcChain.xml><?xml version="1.0" encoding="utf-8"?>
<calcChain xmlns="http://schemas.openxmlformats.org/spreadsheetml/2006/main">
  <c r="I191" i="1" l="1"/>
  <c r="I192" i="1" s="1"/>
  <c r="H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91" i="1" s="1"/>
  <c r="N167" i="1"/>
  <c r="N166" i="1"/>
  <c r="H164" i="1"/>
  <c r="H165" i="1" s="1"/>
  <c r="H192" i="1" s="1"/>
  <c r="I163" i="1"/>
  <c r="N163" i="1" s="1"/>
  <c r="I162" i="1"/>
  <c r="N162" i="1" s="1"/>
  <c r="I161" i="1"/>
  <c r="N161" i="1" s="1"/>
  <c r="I160" i="1"/>
  <c r="N160" i="1" s="1"/>
  <c r="I159" i="1"/>
  <c r="N159" i="1" s="1"/>
  <c r="I158" i="1"/>
  <c r="I164" i="1" s="1"/>
  <c r="I165" i="1" s="1"/>
  <c r="N157" i="1"/>
  <c r="N156" i="1"/>
  <c r="I155" i="1"/>
  <c r="H155" i="1"/>
  <c r="N154" i="1"/>
  <c r="N153" i="1"/>
  <c r="N152" i="1"/>
  <c r="N155" i="1" s="1"/>
  <c r="N151" i="1"/>
  <c r="I150" i="1"/>
  <c r="H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50" i="1" s="1"/>
  <c r="I134" i="1"/>
  <c r="H134" i="1"/>
  <c r="N133" i="1"/>
  <c r="N132" i="1"/>
  <c r="N134" i="1" s="1"/>
  <c r="N131" i="1"/>
  <c r="G131" i="1"/>
  <c r="N130" i="1"/>
  <c r="G130" i="1"/>
  <c r="N129" i="1"/>
  <c r="I128" i="1"/>
  <c r="H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128" i="1" s="1"/>
  <c r="N192" i="1" l="1"/>
  <c r="N158" i="1"/>
  <c r="N164" i="1" s="1"/>
  <c r="N165" i="1" s="1"/>
</calcChain>
</file>

<file path=xl/sharedStrings.xml><?xml version="1.0" encoding="utf-8"?>
<sst xmlns="http://schemas.openxmlformats.org/spreadsheetml/2006/main" count="934" uniqueCount="406">
  <si>
    <t>序号</t>
  </si>
  <si>
    <t>镇名</t>
  </si>
  <si>
    <t>补贴申请人               （土地流入方）</t>
  </si>
  <si>
    <t>土地流出方</t>
  </si>
  <si>
    <t>土地流转合同号</t>
  </si>
  <si>
    <t>土地实际用途</t>
  </si>
  <si>
    <t>本年土地流转费（元/亩/年）</t>
  </si>
  <si>
    <t>合同面积（亩）</t>
  </si>
  <si>
    <t>流转期限</t>
  </si>
  <si>
    <t>本年补贴月数</t>
  </si>
  <si>
    <t>绿色生产考评等级</t>
  </si>
  <si>
    <t>区财政补贴金额（元）</t>
  </si>
  <si>
    <t>浦 江 镇</t>
  </si>
  <si>
    <t>上海丰伟果蔬专业合作社</t>
  </si>
  <si>
    <t>永丰村</t>
  </si>
  <si>
    <t>L2018A12014204005</t>
  </si>
  <si>
    <t>蔬菜</t>
  </si>
  <si>
    <t>2019年1月1日-2023年12月31日</t>
  </si>
  <si>
    <t>A</t>
  </si>
  <si>
    <t>L2021A12014208001</t>
  </si>
  <si>
    <t>2021年1月1日-2023年12月31日</t>
  </si>
  <si>
    <t>上海闵行区虹桥园艺场</t>
  </si>
  <si>
    <t>新风村</t>
  </si>
  <si>
    <t>L2018A12015106003</t>
  </si>
  <si>
    <t>L2021A12015102001</t>
  </si>
  <si>
    <t>上海毅蝉农业科技有限公司</t>
  </si>
  <si>
    <t>东风村</t>
  </si>
  <si>
    <t>L2018A12010216001</t>
  </si>
  <si>
    <t>2018年1月1日-2022年12月31日</t>
  </si>
  <si>
    <t>知新村</t>
  </si>
  <si>
    <t>L2018A12010705001</t>
  </si>
  <si>
    <t>果树</t>
  </si>
  <si>
    <t>上海农茂粮食专业合作社</t>
  </si>
  <si>
    <t>跃进村</t>
  </si>
  <si>
    <t>L2017A12013813001</t>
  </si>
  <si>
    <t>粮食</t>
  </si>
  <si>
    <t>L2020A12013810001</t>
  </si>
  <si>
    <t>2020年1月1日-2022年12月31日</t>
  </si>
  <si>
    <t>建新村</t>
  </si>
  <si>
    <t>L2016A12014110001</t>
  </si>
  <si>
    <t>2022年1月1日-2024年12月31日</t>
  </si>
  <si>
    <t>建东村</t>
  </si>
  <si>
    <t>L2020A12014010001</t>
  </si>
  <si>
    <t>上海正义园艺有限公司</t>
  </si>
  <si>
    <t>正义村</t>
  </si>
  <si>
    <t>L2017A12014407001</t>
  </si>
  <si>
    <t>L2017A12014403001</t>
  </si>
  <si>
    <t>上海海帝谷物专业合作社</t>
  </si>
  <si>
    <t>革新村</t>
  </si>
  <si>
    <t>L2018A12012413001</t>
  </si>
  <si>
    <t>镇北村</t>
  </si>
  <si>
    <t>L2018A12012302003</t>
  </si>
  <si>
    <t>上海鲁农粮食专业合作社</t>
  </si>
  <si>
    <t>苏民村</t>
  </si>
  <si>
    <t>L2019A12010314001</t>
  </si>
  <si>
    <t>上海航育种子基地场</t>
  </si>
  <si>
    <t>H120111259</t>
  </si>
  <si>
    <t>2012年1月1日-2028年12月31日</t>
  </si>
  <si>
    <t>联民村</t>
  </si>
  <si>
    <t>H120174854</t>
  </si>
  <si>
    <t>上海浦北粮食专业合作社</t>
  </si>
  <si>
    <t>北徐村</t>
  </si>
  <si>
    <t>L2018A12015210004</t>
  </si>
  <si>
    <t>先进村</t>
  </si>
  <si>
    <t>上海渔耕蔬果专业合作社</t>
  </si>
  <si>
    <t>汇南村</t>
  </si>
  <si>
    <t>H120173246</t>
  </si>
  <si>
    <t>2014年1月1日-2029年12月31日</t>
  </si>
  <si>
    <t>L2018A12015504007</t>
  </si>
  <si>
    <t>汇中村</t>
  </si>
  <si>
    <t>L2020A12014705001</t>
  </si>
  <si>
    <t>2020年1月1月-2023年12月31日</t>
  </si>
  <si>
    <t>L2020A12015502001</t>
  </si>
  <si>
    <t>上海益库农业科技有限公司</t>
  </si>
  <si>
    <t>立民村</t>
  </si>
  <si>
    <t>L2020A12010107001</t>
  </si>
  <si>
    <t>L2020A12010301001</t>
  </si>
  <si>
    <t>联星村</t>
  </si>
  <si>
    <t>L2020A12012204002</t>
  </si>
  <si>
    <t>L2019A12010206002</t>
  </si>
  <si>
    <t>上海诚爱粮食专业合作社</t>
  </si>
  <si>
    <t>汇红村</t>
  </si>
  <si>
    <t>L2018A12014800004</t>
  </si>
  <si>
    <t>L2018A12014705004</t>
  </si>
  <si>
    <t>上海卫闵农产品产销专业合作社</t>
  </si>
  <si>
    <t>H120198140</t>
  </si>
  <si>
    <t>2011年1月1日-2029年12月31日</t>
  </si>
  <si>
    <t>L2018A12014802003</t>
  </si>
  <si>
    <t>L2019A12014802004</t>
  </si>
  <si>
    <t>上海汇良果蔬专业合作社</t>
  </si>
  <si>
    <t>L2018A12015510003</t>
  </si>
  <si>
    <t>L2018A12014705002</t>
  </si>
  <si>
    <t>上海鲁奉蔬果专业合作社</t>
  </si>
  <si>
    <t>汇北村</t>
  </si>
  <si>
    <t>L2020A12014808001</t>
  </si>
  <si>
    <t>L2020A12014608002</t>
  </si>
  <si>
    <t>上海申象蔬果专业合作社</t>
  </si>
  <si>
    <t>H120173775</t>
  </si>
  <si>
    <t>2009年1月1日-2023年12月31日</t>
  </si>
  <si>
    <t>上海育德农艺有限公司</t>
  </si>
  <si>
    <t>L2018A12010203002</t>
  </si>
  <si>
    <t>B</t>
  </si>
  <si>
    <t>上海浦丰粮食专业合作社</t>
  </si>
  <si>
    <t>L2022A12010109003</t>
  </si>
  <si>
    <t>L2021A12012213002</t>
  </si>
  <si>
    <t>L2021A12015501001</t>
  </si>
  <si>
    <t>汇东村</t>
  </si>
  <si>
    <t>L2021A12015406002</t>
  </si>
  <si>
    <t>上海逸灵蔬果专业合作社</t>
  </si>
  <si>
    <t>H120110290</t>
  </si>
  <si>
    <t>2012年1月1日-2029年12月31日</t>
  </si>
  <si>
    <t>上海绿众果蔬种植专业合作社</t>
  </si>
  <si>
    <t>L2022A12015500001</t>
  </si>
  <si>
    <t>H120107159</t>
  </si>
  <si>
    <t>L2018A12015501002</t>
  </si>
  <si>
    <t>上海盛誉田农业科技有限公司</t>
  </si>
  <si>
    <t>H120139956</t>
  </si>
  <si>
    <t>上海康林农家乐专业合作社</t>
  </si>
  <si>
    <t>L2019A12014801002</t>
  </si>
  <si>
    <t>L2019A12014801003</t>
  </si>
  <si>
    <t>水产</t>
  </si>
  <si>
    <t>上海沁弘种业有限公司</t>
  </si>
  <si>
    <t>H120153353</t>
  </si>
  <si>
    <t>2015年1月1日-2025年12月31日</t>
  </si>
  <si>
    <t>上海琥鼎农业科技有限公司</t>
  </si>
  <si>
    <t>L2018A12015402001</t>
  </si>
  <si>
    <t>上海星东粮食专业合作社</t>
  </si>
  <si>
    <t>L2019A12012201003</t>
  </si>
  <si>
    <t>联胜村</t>
  </si>
  <si>
    <t>L2019A12012501001</t>
  </si>
  <si>
    <t>L2021A12012501001</t>
  </si>
  <si>
    <t>2021年1月1日-2022年12月31日</t>
  </si>
  <si>
    <t>上海稻德粮食专业合作社</t>
  </si>
  <si>
    <t>L2018A12013901002</t>
  </si>
  <si>
    <t>L2019A12014003001</t>
  </si>
  <si>
    <t>上海段家水产专业合作社</t>
  </si>
  <si>
    <t>L2017A12014701004</t>
  </si>
  <si>
    <t>上海陶缘果蔬专业合作社</t>
  </si>
  <si>
    <t>L2018A12014215004</t>
  </si>
  <si>
    <t>H120155896</t>
  </si>
  <si>
    <t>L2018A12014903002</t>
  </si>
  <si>
    <t>汇西村</t>
  </si>
  <si>
    <t>L2021A12014507001</t>
  </si>
  <si>
    <t>上海鲁正粮食专业合作社</t>
  </si>
  <si>
    <t>L2020A12014401002</t>
  </si>
  <si>
    <t>上海建丰水产养殖专业合作社</t>
  </si>
  <si>
    <t>L2019A12014902001</t>
  </si>
  <si>
    <t>上海烁光农业科技有限公司</t>
  </si>
  <si>
    <t>L2018A12015105001</t>
  </si>
  <si>
    <t>L2020A12014402001</t>
  </si>
  <si>
    <t>智耕股份有限公司</t>
  </si>
  <si>
    <t>L2019A12010104002</t>
  </si>
  <si>
    <t>L2019A12010107001</t>
  </si>
  <si>
    <t>H120178966</t>
  </si>
  <si>
    <t>2016年1月1日-2023年12月31日</t>
  </si>
  <si>
    <t>L2022A12010107002</t>
  </si>
  <si>
    <t>2022年1月1日-2023年12月31日</t>
  </si>
  <si>
    <t>上海谷杰粮食专业合作社</t>
  </si>
  <si>
    <t>L2021A12010201004</t>
  </si>
  <si>
    <t>L2020A12012305001</t>
  </si>
  <si>
    <t>群益村</t>
  </si>
  <si>
    <t>L2021A12012708001</t>
  </si>
  <si>
    <t>L2018A12010102002</t>
  </si>
  <si>
    <t>L2018A12010303001</t>
  </si>
  <si>
    <t>建中村</t>
  </si>
  <si>
    <t>L2018A12010506001</t>
  </si>
  <si>
    <t>L2019A12010109005</t>
  </si>
  <si>
    <t>L2020A12012212001</t>
  </si>
  <si>
    <t>2020年1月1日-2023年12月31日</t>
  </si>
  <si>
    <t>L2022A12010106001</t>
  </si>
  <si>
    <t>上海群立粮食专业合作社</t>
  </si>
  <si>
    <t>L2018A12013909001</t>
  </si>
  <si>
    <t>L2018A12014003001</t>
  </si>
  <si>
    <t>上海农勤粮食农业合作社</t>
  </si>
  <si>
    <t>勤劳村</t>
  </si>
  <si>
    <t>L2018A12010403001</t>
  </si>
  <si>
    <t>L2021A12010404001</t>
  </si>
  <si>
    <t>L2017A12014604005</t>
  </si>
  <si>
    <t>L2022A12014601002</t>
  </si>
  <si>
    <t>2022年1月1日-2022年12月31日</t>
  </si>
  <si>
    <t>上海明泓农业科技有限公司</t>
  </si>
  <si>
    <t>L2019A12014413001</t>
  </si>
  <si>
    <t>上海红义蔬果种植专业合作社</t>
  </si>
  <si>
    <t>H120138769</t>
  </si>
  <si>
    <t>L2019B12014603001</t>
  </si>
  <si>
    <t>上海交大农学院教学实验实习场</t>
  </si>
  <si>
    <t>H120175816</t>
  </si>
  <si>
    <t>2010年1月1日-2029年12月31日</t>
  </si>
  <si>
    <t>H120195031</t>
  </si>
  <si>
    <t>上海闵汇蔬果专业合作社</t>
  </si>
  <si>
    <t>H120129815</t>
  </si>
  <si>
    <t>2013年1月1日-2028年12月31日</t>
  </si>
  <si>
    <t>永新村</t>
  </si>
  <si>
    <t>H120121361</t>
  </si>
  <si>
    <t>上海谷裕蔬果专业合作社</t>
  </si>
  <si>
    <t>L2019A12014303001</t>
  </si>
  <si>
    <t>L2018A12014202003</t>
  </si>
  <si>
    <t>上海众德农产品专业合作社</t>
  </si>
  <si>
    <t>光继村</t>
  </si>
  <si>
    <t>L2018A12015001005</t>
  </si>
  <si>
    <t>上海网里农业专业合作社</t>
  </si>
  <si>
    <t>胜利村</t>
  </si>
  <si>
    <t>L2018A12012601001</t>
  </si>
  <si>
    <t>上海沿浦粮食专业合作社</t>
  </si>
  <si>
    <t>L2018A12015005006</t>
  </si>
  <si>
    <t>L2019A12015403001</t>
  </si>
  <si>
    <t>上海康汇蔬果专业合作社</t>
  </si>
  <si>
    <t>L2020A12015408002</t>
  </si>
  <si>
    <t>上海宝盐果蔬专业合作社</t>
  </si>
  <si>
    <t>L2018A12015005007</t>
  </si>
  <si>
    <t>上海闵优果蔬种植专业合作社</t>
  </si>
  <si>
    <t>L2019A12015514003</t>
  </si>
  <si>
    <t>L2019A12015004001</t>
  </si>
  <si>
    <t>上海城市蔬菜产销专业合作社</t>
  </si>
  <si>
    <t>L2018A12015016004</t>
  </si>
  <si>
    <t>L2018A12015513005</t>
  </si>
  <si>
    <t>上海泰捷水产养殖专业合作社</t>
  </si>
  <si>
    <t>H120102692</t>
  </si>
  <si>
    <t>2013年5月1日-2029年12月31日</t>
  </si>
  <si>
    <t>上海明新水产养殖专业合作社</t>
  </si>
  <si>
    <t>H120158029</t>
  </si>
  <si>
    <t>上海西郁粮食专业合作社</t>
  </si>
  <si>
    <t>L2020A12015102001</t>
  </si>
  <si>
    <t>上海竟杰粮食专业合作社</t>
  </si>
  <si>
    <t>L2018A12014207006</t>
  </si>
  <si>
    <t>上海秋良稻米专业合作社</t>
  </si>
  <si>
    <t>张行村</t>
  </si>
  <si>
    <t>L2021A12013303001</t>
  </si>
  <si>
    <t>L2021A12012204001</t>
  </si>
  <si>
    <t>L2021A12012307001</t>
  </si>
  <si>
    <t>上海亮苗稻米专业合作社</t>
  </si>
  <si>
    <t>L2021A12014610001</t>
  </si>
  <si>
    <t>L2019A12015208002</t>
  </si>
  <si>
    <t>L2019A12015405003</t>
  </si>
  <si>
    <t>上海方圆生态农业有限公司</t>
  </si>
  <si>
    <t>H120194255</t>
  </si>
  <si>
    <t>上海韵洋农业科技发展有限公司</t>
  </si>
  <si>
    <t>L2018A12015108004</t>
  </si>
  <si>
    <t>上海雨奇农产品专业合作社</t>
  </si>
  <si>
    <t>L2018A12015108002</t>
  </si>
  <si>
    <t>上海侨嘉葡萄园发展有限公司</t>
  </si>
  <si>
    <t>H120135283</t>
  </si>
  <si>
    <t>2015年11月1日-2029年11月31日</t>
  </si>
  <si>
    <t>上海阅乡农产品专业合作社</t>
  </si>
  <si>
    <t>L2021A12012412001</t>
  </si>
  <si>
    <t>上海宏春苗木专业合作社</t>
  </si>
  <si>
    <t>L2019A12014202001</t>
  </si>
  <si>
    <t>60</t>
  </si>
  <si>
    <t>上海乐新农产品专业合作社</t>
  </si>
  <si>
    <t>L2021A12010404002</t>
  </si>
  <si>
    <t>61</t>
  </si>
  <si>
    <t>上海康铭蔬果专业合作社</t>
  </si>
  <si>
    <t>L2020A12014009002</t>
  </si>
  <si>
    <t>上海旺佳水产养殖专业合作社</t>
  </si>
  <si>
    <t>H120195782</t>
  </si>
  <si>
    <t>2014年1月1日-2023年12月31日</t>
  </si>
  <si>
    <t>L2018A12015507006</t>
  </si>
  <si>
    <t>上海圣瑶农业科技有限公司</t>
  </si>
  <si>
    <t>L2018A12015206007</t>
  </si>
  <si>
    <t>浦江镇小计</t>
  </si>
  <si>
    <t>华 漕 镇</t>
  </si>
  <si>
    <t>上海司美丫果蔬种植专业合作社</t>
  </si>
  <si>
    <t>红卫村</t>
  </si>
  <si>
    <t>L2022A12050607001</t>
  </si>
  <si>
    <t>蔬菜种植</t>
  </si>
  <si>
    <t>2022年1月1日-2029年12月31日</t>
  </si>
  <si>
    <t>上海富瑞蔬果专业合作社</t>
  </si>
  <si>
    <t>赵家村</t>
  </si>
  <si>
    <t>L2021A12050107001</t>
  </si>
  <si>
    <t>上海清星农产品专业合作社</t>
  </si>
  <si>
    <t>卫星村</t>
  </si>
  <si>
    <t>H1282220</t>
  </si>
  <si>
    <t>2013年1月1日-2024年12月31日</t>
  </si>
  <si>
    <t>上海恒孚蔬菜种植专业合作社</t>
  </si>
  <si>
    <t>鹫山村</t>
  </si>
  <si>
    <t>H1245453</t>
  </si>
  <si>
    <t>2008年1月1日-2022年12月31日</t>
  </si>
  <si>
    <t>上海浙林蔬菜专业合作社</t>
  </si>
  <si>
    <t>华漕镇小计</t>
  </si>
  <si>
    <t>马 桥 镇</t>
  </si>
  <si>
    <t>上海又延农业专业合作社</t>
  </si>
  <si>
    <t>民主村</t>
  </si>
  <si>
    <t>L2021C12040100002</t>
  </si>
  <si>
    <t>水稻、蔬菜</t>
  </si>
  <si>
    <t>2021年1月1日-2029年12月31日</t>
  </si>
  <si>
    <t>L2020A12040100001</t>
  </si>
  <si>
    <t>水稻、水果、蔬菜</t>
  </si>
  <si>
    <t>2020年1月1日-2029年12月31日</t>
  </si>
  <si>
    <t>同心村</t>
  </si>
  <si>
    <t>L2021C12040300002</t>
  </si>
  <si>
    <t>L2020A12040300001</t>
  </si>
  <si>
    <t>漫田（上海）农业科技有限公司</t>
  </si>
  <si>
    <t>L2021C12040100001</t>
  </si>
  <si>
    <t>水稻</t>
  </si>
  <si>
    <t>L2021C12040300001</t>
  </si>
  <si>
    <t>彭渡村</t>
  </si>
  <si>
    <t>L2019A12040600005</t>
  </si>
  <si>
    <t>2019年1月1日-2029年12月31日</t>
  </si>
  <si>
    <t>L2020A12040600001</t>
  </si>
  <si>
    <t>金星村</t>
  </si>
  <si>
    <t>L2019A12040500002</t>
  </si>
  <si>
    <t>吴会村</t>
  </si>
  <si>
    <t>L2022A12040400001</t>
  </si>
  <si>
    <t>L2022A12040302001</t>
  </si>
  <si>
    <t>L2022A12040100001</t>
  </si>
  <si>
    <t>上海韩湘蔬菜专业合作社</t>
  </si>
  <si>
    <t>L2017A12040611003</t>
  </si>
  <si>
    <t>蔬菜、粮食</t>
  </si>
  <si>
    <t>L2018A12040617002</t>
  </si>
  <si>
    <t>2019年1月1日-2022年12月31日</t>
  </si>
  <si>
    <t>上海榜群果蔬种植专业合作社</t>
  </si>
  <si>
    <t>L2020A12040100004</t>
  </si>
  <si>
    <t>马桥镇小计</t>
  </si>
  <si>
    <t>颛 桥 镇</t>
  </si>
  <si>
    <t>上海兴泉稻米
专业合作社</t>
  </si>
  <si>
    <t>颛桥镇
光明村</t>
  </si>
  <si>
    <t>L2018C12030400001</t>
  </si>
  <si>
    <t>粮食种植</t>
  </si>
  <si>
    <t>上海颛桥
农业科技
试验场</t>
  </si>
  <si>
    <t>H120395084</t>
  </si>
  <si>
    <t>颛桥镇
向阳村</t>
  </si>
  <si>
    <t>H120370449</t>
  </si>
  <si>
    <t>颛桥镇
灯塔村</t>
  </si>
  <si>
    <t>L2019A12030300001</t>
  </si>
  <si>
    <t>蔬果种植</t>
  </si>
  <si>
    <t>颛桥镇小计</t>
  </si>
  <si>
    <t>梅 陇 镇</t>
  </si>
  <si>
    <t>上海许泾农业专业合作社</t>
  </si>
  <si>
    <t>许泾村</t>
  </si>
  <si>
    <t>L2021A12020101001</t>
  </si>
  <si>
    <t>2021年3月1日-2029年2月28日</t>
  </si>
  <si>
    <t>梅陇镇小计</t>
  </si>
  <si>
    <t>吴 泾 镇</t>
  </si>
  <si>
    <t>上海青安农产品有限公司</t>
  </si>
  <si>
    <t>星火村</t>
  </si>
  <si>
    <t>L2019A12060101001</t>
  </si>
  <si>
    <t>友爱村</t>
  </si>
  <si>
    <t>L2019A12060200002</t>
  </si>
  <si>
    <t>共和村</t>
  </si>
  <si>
    <t>L2019A12060600002</t>
  </si>
  <si>
    <t>上海羊鑫果蔬专业合作社</t>
  </si>
  <si>
    <t>新建村</t>
  </si>
  <si>
    <t>2016土流001（新建）</t>
  </si>
  <si>
    <t>蔬菜种植基地</t>
  </si>
  <si>
    <t>2016年1月1日-2029年12月31日</t>
  </si>
  <si>
    <t>上海燕秀生态农业发展有限公司</t>
  </si>
  <si>
    <t>塘湾村</t>
  </si>
  <si>
    <t>L2018A12060503001</t>
  </si>
  <si>
    <t>2018年1月1日-2029年12月31日</t>
  </si>
  <si>
    <t>上海花裳园艺有限公司</t>
  </si>
  <si>
    <t>和平村</t>
  </si>
  <si>
    <t>L2018A12060300001</t>
  </si>
  <si>
    <t>花卉</t>
  </si>
  <si>
    <t>吴泾镇小计</t>
  </si>
  <si>
    <t>区对镇财力结算总计</t>
  </si>
  <si>
    <t>浦锦街道</t>
  </si>
  <si>
    <t>上海冯氏果蔬专业合作社</t>
  </si>
  <si>
    <t>芦胜村</t>
  </si>
  <si>
    <t>L2022A12071000003</t>
  </si>
  <si>
    <t>水稻种植</t>
  </si>
  <si>
    <t>浦江村</t>
  </si>
  <si>
    <t>L2022A12071100002</t>
  </si>
  <si>
    <t>上海杰运粮食专业合作社</t>
  </si>
  <si>
    <t>丁连村</t>
  </si>
  <si>
    <t>L2021A12070800001</t>
  </si>
  <si>
    <t>2021年1月1日-2023年12月31日　</t>
  </si>
  <si>
    <t>塘口村</t>
  </si>
  <si>
    <t>L2021A12070700001</t>
  </si>
  <si>
    <t>跃农村</t>
  </si>
  <si>
    <t>L2020A12070600003</t>
  </si>
  <si>
    <t>上海农创粮食专业合作社</t>
  </si>
  <si>
    <t>L2022A12071000001</t>
  </si>
  <si>
    <t>近浦村</t>
  </si>
  <si>
    <t>L2022A12070900005</t>
  </si>
  <si>
    <t>L2020A12070600002</t>
  </si>
  <si>
    <t>上海锦河农业发展有限公司</t>
  </si>
  <si>
    <t>勤俭村</t>
  </si>
  <si>
    <t>L2020A12071600001</t>
  </si>
  <si>
    <t>2020年1月1日-2024年12月31日</t>
  </si>
  <si>
    <t>L2022A12071600002</t>
  </si>
  <si>
    <t>上海乐夫蔬果专业合作社</t>
  </si>
  <si>
    <t>L2022A12071000004</t>
  </si>
  <si>
    <t>上海农娱果蔬专业合作社</t>
  </si>
  <si>
    <t>L2019A12070900002</t>
  </si>
  <si>
    <t>2013年1月1日-2022年12月31日</t>
  </si>
  <si>
    <t>上海浦蔬农业科技有限公司</t>
  </si>
  <si>
    <t>L2022A12071000002</t>
  </si>
  <si>
    <t>L2022A12071100001</t>
  </si>
  <si>
    <t>L2021C12071105001</t>
  </si>
  <si>
    <t>L2022A12070900003</t>
  </si>
  <si>
    <t>上海宗榆蔬果专业合作社</t>
  </si>
  <si>
    <t>L2022A12071100003</t>
  </si>
  <si>
    <t>L2022A12070900001</t>
  </si>
  <si>
    <t>L2022A12070700002</t>
  </si>
  <si>
    <t>L2022A12070600001</t>
  </si>
  <si>
    <t>L2022A12071600001</t>
  </si>
  <si>
    <t>上海锦丰农业有限公司</t>
  </si>
  <si>
    <t>L2022A12070900002</t>
  </si>
  <si>
    <t>L2022A12070800001</t>
  </si>
  <si>
    <t>L2022A12070700001</t>
  </si>
  <si>
    <t>L2022A12070600002</t>
  </si>
  <si>
    <t>浦锦街道小计</t>
  </si>
  <si>
    <t>总计</t>
  </si>
  <si>
    <t>镇财政补贴金额（元）</t>
    <phoneticPr fontId="16" type="noConversion"/>
  </si>
  <si>
    <t>补贴面积（亩）</t>
    <phoneticPr fontId="16" type="noConversion"/>
  </si>
  <si>
    <t>闵行区2022年度土地规模经营补贴明细表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</si>
</sst>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);[Red]\(0.00\)"/>
  </numFmts>
  <fonts count="19" x14ac:knownFonts="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b/>
      <sz val="16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rgb="FF000000"/>
      <name val="仿宋_GB2312"/>
      <charset val="134"/>
    </font>
    <font>
      <b/>
      <sz val="16"/>
      <color theme="1"/>
      <name val="仿宋"/>
      <charset val="134"/>
    </font>
    <font>
      <b/>
      <sz val="18"/>
      <color theme="1"/>
      <name val="仿宋_GB2312"/>
      <charset val="134"/>
    </font>
    <font>
      <b/>
      <sz val="16"/>
      <color rgb="FF000000"/>
      <name val="仿宋_GB2312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b/>
      <sz val="14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1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177" fontId="1" fillId="0" borderId="0" xfId="0" applyNumberFormat="1" applyFont="1" applyFill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6"/>
  <sheetViews>
    <sheetView tabSelected="1" view="pageBreakPreview" zoomScaleNormal="100" zoomScaleSheetLayoutView="100" workbookViewId="0">
      <selection activeCell="A2" sqref="A2:N2"/>
    </sheetView>
  </sheetViews>
  <sheetFormatPr defaultColWidth="9" defaultRowHeight="30" customHeight="1" x14ac:dyDescent="0.15"/>
  <cols>
    <col min="1" max="1" width="5.25" style="1" customWidth="1"/>
    <col min="2" max="2" width="10.125" style="1" customWidth="1"/>
    <col min="3" max="3" width="15.75" style="1" customWidth="1"/>
    <col min="4" max="4" width="13.25" style="1" customWidth="1"/>
    <col min="5" max="5" width="10.625" style="2" customWidth="1"/>
    <col min="6" max="6" width="8.75" style="1" customWidth="1"/>
    <col min="7" max="7" width="15" style="1" customWidth="1"/>
    <col min="8" max="8" width="18.625" style="3" customWidth="1"/>
    <col min="9" max="9" width="15.75" style="3" customWidth="1"/>
    <col min="10" max="10" width="14.875" style="1" customWidth="1"/>
    <col min="11" max="11" width="9.5" style="4" customWidth="1"/>
    <col min="12" max="12" width="11.5" style="1" customWidth="1"/>
    <col min="13" max="13" width="23.75" style="1" customWidth="1"/>
    <col min="14" max="14" width="22.75" style="1" customWidth="1"/>
    <col min="15" max="16" width="9" style="1"/>
    <col min="17" max="17" width="14.5" style="1" customWidth="1"/>
    <col min="18" max="16384" width="9" style="1"/>
  </cols>
  <sheetData>
    <row r="1" spans="1:14" ht="24" customHeight="1" x14ac:dyDescent="0.15">
      <c r="A1" s="105"/>
      <c r="B1" s="106"/>
      <c r="C1" s="5"/>
      <c r="D1" s="5"/>
      <c r="E1" s="13"/>
      <c r="F1" s="5"/>
      <c r="G1" s="5"/>
      <c r="H1" s="14"/>
      <c r="I1" s="14"/>
      <c r="J1" s="5"/>
      <c r="K1" s="23"/>
      <c r="L1" s="5"/>
      <c r="M1" s="5"/>
      <c r="N1" s="5"/>
    </row>
    <row r="2" spans="1:14" ht="33" customHeight="1" x14ac:dyDescent="0.15">
      <c r="A2" s="107" t="s">
        <v>405</v>
      </c>
      <c r="B2" s="107"/>
      <c r="C2" s="107"/>
      <c r="D2" s="107"/>
      <c r="E2" s="108"/>
      <c r="F2" s="107"/>
      <c r="G2" s="107"/>
      <c r="H2" s="107"/>
      <c r="I2" s="107"/>
      <c r="J2" s="107"/>
      <c r="K2" s="107"/>
      <c r="L2" s="107"/>
      <c r="M2" s="107"/>
      <c r="N2" s="107"/>
    </row>
    <row r="3" spans="1:14" ht="48" customHeight="1" x14ac:dyDescent="0.1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71" t="s">
        <v>404</v>
      </c>
      <c r="J3" s="6" t="s">
        <v>8</v>
      </c>
      <c r="K3" s="24" t="s">
        <v>9</v>
      </c>
      <c r="L3" s="24" t="s">
        <v>10</v>
      </c>
      <c r="M3" s="24" t="s">
        <v>403</v>
      </c>
      <c r="N3" s="24" t="s">
        <v>11</v>
      </c>
    </row>
    <row r="4" spans="1:14" ht="30" customHeight="1" x14ac:dyDescent="0.15">
      <c r="A4" s="81">
        <v>1</v>
      </c>
      <c r="B4" s="81" t="s">
        <v>12</v>
      </c>
      <c r="C4" s="81" t="s">
        <v>13</v>
      </c>
      <c r="D4" s="81" t="s">
        <v>14</v>
      </c>
      <c r="E4" s="7" t="s">
        <v>15</v>
      </c>
      <c r="F4" s="7" t="s">
        <v>16</v>
      </c>
      <c r="G4" s="15">
        <v>1800</v>
      </c>
      <c r="H4" s="16">
        <v>226</v>
      </c>
      <c r="I4" s="16">
        <v>226</v>
      </c>
      <c r="J4" s="7" t="s">
        <v>17</v>
      </c>
      <c r="K4" s="15">
        <v>12</v>
      </c>
      <c r="L4" s="78" t="s">
        <v>18</v>
      </c>
      <c r="M4" s="16">
        <v>113000</v>
      </c>
      <c r="N4" s="16">
        <f>I4*500</f>
        <v>113000</v>
      </c>
    </row>
    <row r="5" spans="1:14" ht="30" customHeight="1" x14ac:dyDescent="0.15">
      <c r="A5" s="81"/>
      <c r="B5" s="81"/>
      <c r="C5" s="81"/>
      <c r="D5" s="81"/>
      <c r="E5" s="7" t="s">
        <v>19</v>
      </c>
      <c r="F5" s="7" t="s">
        <v>16</v>
      </c>
      <c r="G5" s="15">
        <v>1800</v>
      </c>
      <c r="H5" s="16">
        <v>40</v>
      </c>
      <c r="I5" s="16">
        <v>40</v>
      </c>
      <c r="J5" s="7" t="s">
        <v>20</v>
      </c>
      <c r="K5" s="15">
        <v>12</v>
      </c>
      <c r="L5" s="78"/>
      <c r="M5" s="16">
        <v>20000</v>
      </c>
      <c r="N5" s="16">
        <f t="shared" ref="N5:N40" si="0">I5*500</f>
        <v>20000</v>
      </c>
    </row>
    <row r="6" spans="1:14" ht="30" customHeight="1" x14ac:dyDescent="0.15">
      <c r="A6" s="81">
        <v>2</v>
      </c>
      <c r="B6" s="81"/>
      <c r="C6" s="81" t="s">
        <v>21</v>
      </c>
      <c r="D6" s="81" t="s">
        <v>22</v>
      </c>
      <c r="E6" s="7" t="s">
        <v>23</v>
      </c>
      <c r="F6" s="7" t="s">
        <v>16</v>
      </c>
      <c r="G6" s="15">
        <v>1800</v>
      </c>
      <c r="H6" s="16">
        <v>136.94</v>
      </c>
      <c r="I6" s="16">
        <v>134.94</v>
      </c>
      <c r="J6" s="7" t="s">
        <v>17</v>
      </c>
      <c r="K6" s="15">
        <v>12</v>
      </c>
      <c r="L6" s="78" t="s">
        <v>18</v>
      </c>
      <c r="M6" s="16">
        <v>67470</v>
      </c>
      <c r="N6" s="16">
        <f t="shared" si="0"/>
        <v>67470</v>
      </c>
    </row>
    <row r="7" spans="1:14" ht="30" customHeight="1" x14ac:dyDescent="0.15">
      <c r="A7" s="81"/>
      <c r="B7" s="81"/>
      <c r="C7" s="81"/>
      <c r="D7" s="81"/>
      <c r="E7" s="7" t="s">
        <v>24</v>
      </c>
      <c r="F7" s="7" t="s">
        <v>16</v>
      </c>
      <c r="G7" s="15">
        <v>1800</v>
      </c>
      <c r="H7" s="16">
        <v>16.399999999999999</v>
      </c>
      <c r="I7" s="16">
        <v>16.399999999999999</v>
      </c>
      <c r="J7" s="7" t="s">
        <v>20</v>
      </c>
      <c r="K7" s="15">
        <v>12</v>
      </c>
      <c r="L7" s="78"/>
      <c r="M7" s="16">
        <v>8200</v>
      </c>
      <c r="N7" s="16">
        <f t="shared" si="0"/>
        <v>8200</v>
      </c>
    </row>
    <row r="8" spans="1:14" ht="30" customHeight="1" x14ac:dyDescent="0.15">
      <c r="A8" s="81">
        <v>3</v>
      </c>
      <c r="B8" s="81"/>
      <c r="C8" s="93" t="s">
        <v>25</v>
      </c>
      <c r="D8" s="7" t="s">
        <v>26</v>
      </c>
      <c r="E8" s="7" t="s">
        <v>27</v>
      </c>
      <c r="F8" s="7" t="s">
        <v>16</v>
      </c>
      <c r="G8" s="15">
        <v>1800</v>
      </c>
      <c r="H8" s="16">
        <v>47.55</v>
      </c>
      <c r="I8" s="16">
        <v>47.55</v>
      </c>
      <c r="J8" s="7" t="s">
        <v>28</v>
      </c>
      <c r="K8" s="15">
        <v>12</v>
      </c>
      <c r="L8" s="78" t="s">
        <v>18</v>
      </c>
      <c r="M8" s="16">
        <v>23775</v>
      </c>
      <c r="N8" s="16">
        <f t="shared" si="0"/>
        <v>23775</v>
      </c>
    </row>
    <row r="9" spans="1:14" ht="30" customHeight="1" x14ac:dyDescent="0.15">
      <c r="A9" s="81"/>
      <c r="B9" s="81"/>
      <c r="C9" s="93"/>
      <c r="D9" s="9" t="s">
        <v>29</v>
      </c>
      <c r="E9" s="7" t="s">
        <v>30</v>
      </c>
      <c r="F9" s="9" t="s">
        <v>31</v>
      </c>
      <c r="G9" s="17">
        <v>1800</v>
      </c>
      <c r="H9" s="16">
        <v>174</v>
      </c>
      <c r="I9" s="16">
        <v>169</v>
      </c>
      <c r="J9" s="7" t="s">
        <v>17</v>
      </c>
      <c r="K9" s="17">
        <v>12</v>
      </c>
      <c r="L9" s="78"/>
      <c r="M9" s="16">
        <v>84500</v>
      </c>
      <c r="N9" s="16">
        <f t="shared" si="0"/>
        <v>84500</v>
      </c>
    </row>
    <row r="10" spans="1:14" ht="30" customHeight="1" x14ac:dyDescent="0.15">
      <c r="A10" s="81">
        <v>4</v>
      </c>
      <c r="B10" s="81"/>
      <c r="C10" s="81" t="s">
        <v>32</v>
      </c>
      <c r="D10" s="81" t="s">
        <v>33</v>
      </c>
      <c r="E10" s="7" t="s">
        <v>34</v>
      </c>
      <c r="F10" s="7" t="s">
        <v>35</v>
      </c>
      <c r="G10" s="15">
        <v>1800</v>
      </c>
      <c r="H10" s="16">
        <v>649.76</v>
      </c>
      <c r="I10" s="16">
        <v>644.67999999999995</v>
      </c>
      <c r="J10" s="7" t="s">
        <v>28</v>
      </c>
      <c r="K10" s="15">
        <v>12</v>
      </c>
      <c r="L10" s="78" t="s">
        <v>18</v>
      </c>
      <c r="M10" s="16">
        <v>322340</v>
      </c>
      <c r="N10" s="16">
        <f t="shared" si="0"/>
        <v>322340</v>
      </c>
    </row>
    <row r="11" spans="1:14" ht="30" customHeight="1" x14ac:dyDescent="0.15">
      <c r="A11" s="81"/>
      <c r="B11" s="81"/>
      <c r="C11" s="81"/>
      <c r="D11" s="81"/>
      <c r="E11" s="7" t="s">
        <v>36</v>
      </c>
      <c r="F11" s="7" t="s">
        <v>35</v>
      </c>
      <c r="G11" s="17">
        <v>1800</v>
      </c>
      <c r="H11" s="16">
        <v>65.650000000000006</v>
      </c>
      <c r="I11" s="16">
        <v>65.650000000000006</v>
      </c>
      <c r="J11" s="7" t="s">
        <v>37</v>
      </c>
      <c r="K11" s="17">
        <v>12</v>
      </c>
      <c r="L11" s="78"/>
      <c r="M11" s="16">
        <v>32825</v>
      </c>
      <c r="N11" s="16">
        <f t="shared" si="0"/>
        <v>32825</v>
      </c>
    </row>
    <row r="12" spans="1:14" ht="30" customHeight="1" x14ac:dyDescent="0.15">
      <c r="A12" s="81"/>
      <c r="B12" s="81"/>
      <c r="C12" s="81"/>
      <c r="D12" s="7" t="s">
        <v>38</v>
      </c>
      <c r="E12" s="7" t="s">
        <v>39</v>
      </c>
      <c r="F12" s="7" t="s">
        <v>35</v>
      </c>
      <c r="G12" s="15">
        <v>1800</v>
      </c>
      <c r="H12" s="16">
        <v>61.7</v>
      </c>
      <c r="I12" s="16">
        <v>61.7</v>
      </c>
      <c r="J12" s="7" t="s">
        <v>40</v>
      </c>
      <c r="K12" s="15">
        <v>12</v>
      </c>
      <c r="L12" s="78"/>
      <c r="M12" s="16">
        <v>30850</v>
      </c>
      <c r="N12" s="16">
        <f t="shared" si="0"/>
        <v>30850</v>
      </c>
    </row>
    <row r="13" spans="1:14" ht="30" customHeight="1" x14ac:dyDescent="0.15">
      <c r="A13" s="81"/>
      <c r="B13" s="81"/>
      <c r="C13" s="81"/>
      <c r="D13" s="7" t="s">
        <v>41</v>
      </c>
      <c r="E13" s="7" t="s">
        <v>42</v>
      </c>
      <c r="F13" s="7" t="s">
        <v>35</v>
      </c>
      <c r="G13" s="17">
        <v>1800</v>
      </c>
      <c r="H13" s="16">
        <v>5.56</v>
      </c>
      <c r="I13" s="16">
        <v>5.56</v>
      </c>
      <c r="J13" s="7" t="s">
        <v>37</v>
      </c>
      <c r="K13" s="17">
        <v>12</v>
      </c>
      <c r="L13" s="78"/>
      <c r="M13" s="16">
        <v>2780</v>
      </c>
      <c r="N13" s="16">
        <f t="shared" si="0"/>
        <v>2780</v>
      </c>
    </row>
    <row r="14" spans="1:14" ht="30" customHeight="1" x14ac:dyDescent="0.15">
      <c r="A14" s="104">
        <v>5</v>
      </c>
      <c r="B14" s="81"/>
      <c r="C14" s="81" t="s">
        <v>43</v>
      </c>
      <c r="D14" s="81" t="s">
        <v>44</v>
      </c>
      <c r="E14" s="7" t="s">
        <v>45</v>
      </c>
      <c r="F14" s="9" t="s">
        <v>16</v>
      </c>
      <c r="G14" s="15">
        <v>1800</v>
      </c>
      <c r="H14" s="16">
        <v>219.75</v>
      </c>
      <c r="I14" s="16">
        <v>219.75</v>
      </c>
      <c r="J14" s="7" t="s">
        <v>40</v>
      </c>
      <c r="K14" s="15">
        <v>12</v>
      </c>
      <c r="L14" s="78" t="s">
        <v>18</v>
      </c>
      <c r="M14" s="16">
        <v>109875</v>
      </c>
      <c r="N14" s="16">
        <f t="shared" si="0"/>
        <v>109875</v>
      </c>
    </row>
    <row r="15" spans="1:14" ht="30" customHeight="1" x14ac:dyDescent="0.15">
      <c r="A15" s="104"/>
      <c r="B15" s="81"/>
      <c r="C15" s="81"/>
      <c r="D15" s="81"/>
      <c r="E15" s="7" t="s">
        <v>46</v>
      </c>
      <c r="F15" s="9" t="s">
        <v>16</v>
      </c>
      <c r="G15" s="15">
        <v>1800</v>
      </c>
      <c r="H15" s="16">
        <v>167.45</v>
      </c>
      <c r="I15" s="16">
        <v>167.45</v>
      </c>
      <c r="J15" s="7" t="s">
        <v>40</v>
      </c>
      <c r="K15" s="15">
        <v>12</v>
      </c>
      <c r="L15" s="78"/>
      <c r="M15" s="16">
        <v>83725</v>
      </c>
      <c r="N15" s="16">
        <f t="shared" si="0"/>
        <v>83725</v>
      </c>
    </row>
    <row r="16" spans="1:14" ht="30" customHeight="1" x14ac:dyDescent="0.15">
      <c r="A16" s="104">
        <v>6</v>
      </c>
      <c r="B16" s="81"/>
      <c r="C16" s="81" t="s">
        <v>47</v>
      </c>
      <c r="D16" s="7" t="s">
        <v>48</v>
      </c>
      <c r="E16" s="7" t="s">
        <v>49</v>
      </c>
      <c r="F16" s="7" t="s">
        <v>35</v>
      </c>
      <c r="G16" s="15">
        <v>1800</v>
      </c>
      <c r="H16" s="16">
        <v>23</v>
      </c>
      <c r="I16" s="16">
        <v>23</v>
      </c>
      <c r="J16" s="7" t="s">
        <v>17</v>
      </c>
      <c r="K16" s="15">
        <v>12</v>
      </c>
      <c r="L16" s="78" t="s">
        <v>18</v>
      </c>
      <c r="M16" s="16">
        <v>11500</v>
      </c>
      <c r="N16" s="16">
        <f t="shared" si="0"/>
        <v>11500</v>
      </c>
    </row>
    <row r="17" spans="1:14" ht="30" customHeight="1" x14ac:dyDescent="0.15">
      <c r="A17" s="104"/>
      <c r="B17" s="81"/>
      <c r="C17" s="81"/>
      <c r="D17" s="7" t="s">
        <v>50</v>
      </c>
      <c r="E17" s="7" t="s">
        <v>51</v>
      </c>
      <c r="F17" s="7" t="s">
        <v>35</v>
      </c>
      <c r="G17" s="15">
        <v>1800</v>
      </c>
      <c r="H17" s="16">
        <v>300.12</v>
      </c>
      <c r="I17" s="16">
        <v>300.12</v>
      </c>
      <c r="J17" s="7" t="s">
        <v>17</v>
      </c>
      <c r="K17" s="15">
        <v>12</v>
      </c>
      <c r="L17" s="78"/>
      <c r="M17" s="16">
        <v>150060</v>
      </c>
      <c r="N17" s="16">
        <f t="shared" si="0"/>
        <v>150060</v>
      </c>
    </row>
    <row r="18" spans="1:14" ht="30" customHeight="1" x14ac:dyDescent="0.15">
      <c r="A18" s="9">
        <v>7</v>
      </c>
      <c r="B18" s="81"/>
      <c r="C18" s="7" t="s">
        <v>52</v>
      </c>
      <c r="D18" s="7" t="s">
        <v>53</v>
      </c>
      <c r="E18" s="7" t="s">
        <v>54</v>
      </c>
      <c r="F18" s="7" t="s">
        <v>35</v>
      </c>
      <c r="G18" s="15">
        <v>1800</v>
      </c>
      <c r="H18" s="16">
        <v>701.22</v>
      </c>
      <c r="I18" s="18">
        <v>636.13</v>
      </c>
      <c r="J18" s="7" t="s">
        <v>17</v>
      </c>
      <c r="K18" s="15">
        <v>12</v>
      </c>
      <c r="L18" s="15" t="s">
        <v>18</v>
      </c>
      <c r="M18" s="16">
        <v>318065</v>
      </c>
      <c r="N18" s="16">
        <f t="shared" si="0"/>
        <v>318065</v>
      </c>
    </row>
    <row r="19" spans="1:14" ht="30" customHeight="1" x14ac:dyDescent="0.15">
      <c r="A19" s="104">
        <v>8</v>
      </c>
      <c r="B19" s="81"/>
      <c r="C19" s="81" t="s">
        <v>55</v>
      </c>
      <c r="D19" s="7" t="s">
        <v>41</v>
      </c>
      <c r="E19" s="9" t="s">
        <v>56</v>
      </c>
      <c r="F19" s="7" t="s">
        <v>16</v>
      </c>
      <c r="G19" s="17">
        <v>2574</v>
      </c>
      <c r="H19" s="16">
        <v>262.16800000000001</v>
      </c>
      <c r="I19" s="16">
        <v>262.16800000000001</v>
      </c>
      <c r="J19" s="7" t="s">
        <v>57</v>
      </c>
      <c r="K19" s="17">
        <v>12</v>
      </c>
      <c r="L19" s="78" t="s">
        <v>18</v>
      </c>
      <c r="M19" s="16">
        <v>131084</v>
      </c>
      <c r="N19" s="16">
        <f t="shared" si="0"/>
        <v>131084</v>
      </c>
    </row>
    <row r="20" spans="1:14" ht="30" customHeight="1" x14ac:dyDescent="0.15">
      <c r="A20" s="104"/>
      <c r="B20" s="81"/>
      <c r="C20" s="81"/>
      <c r="D20" s="7" t="s">
        <v>58</v>
      </c>
      <c r="E20" s="7" t="s">
        <v>59</v>
      </c>
      <c r="F20" s="7" t="s">
        <v>16</v>
      </c>
      <c r="G20" s="17">
        <v>2574</v>
      </c>
      <c r="H20" s="16">
        <v>29.832000000000001</v>
      </c>
      <c r="I20" s="16">
        <v>29.832000000000001</v>
      </c>
      <c r="J20" s="7" t="s">
        <v>57</v>
      </c>
      <c r="K20" s="17">
        <v>12</v>
      </c>
      <c r="L20" s="78"/>
      <c r="M20" s="16">
        <v>14916</v>
      </c>
      <c r="N20" s="16">
        <f t="shared" si="0"/>
        <v>14916</v>
      </c>
    </row>
    <row r="21" spans="1:14" ht="30" customHeight="1" x14ac:dyDescent="0.15">
      <c r="A21" s="104">
        <v>9</v>
      </c>
      <c r="B21" s="81"/>
      <c r="C21" s="81" t="s">
        <v>60</v>
      </c>
      <c r="D21" s="7" t="s">
        <v>61</v>
      </c>
      <c r="E21" s="7" t="s">
        <v>62</v>
      </c>
      <c r="F21" s="9" t="s">
        <v>35</v>
      </c>
      <c r="G21" s="15">
        <v>1800</v>
      </c>
      <c r="H21" s="16">
        <v>405.35</v>
      </c>
      <c r="I21" s="16">
        <v>405.35</v>
      </c>
      <c r="J21" s="7" t="s">
        <v>17</v>
      </c>
      <c r="K21" s="15">
        <v>12</v>
      </c>
      <c r="L21" s="78" t="s">
        <v>18</v>
      </c>
      <c r="M21" s="16">
        <v>202675</v>
      </c>
      <c r="N21" s="16">
        <f t="shared" si="0"/>
        <v>202675</v>
      </c>
    </row>
    <row r="22" spans="1:14" ht="30" customHeight="1" x14ac:dyDescent="0.15">
      <c r="A22" s="104"/>
      <c r="B22" s="81"/>
      <c r="C22" s="81"/>
      <c r="D22" s="7" t="s">
        <v>63</v>
      </c>
      <c r="E22" s="7" t="s">
        <v>62</v>
      </c>
      <c r="F22" s="9" t="s">
        <v>35</v>
      </c>
      <c r="G22" s="15">
        <v>1800</v>
      </c>
      <c r="H22" s="16">
        <v>114.65</v>
      </c>
      <c r="I22" s="16">
        <v>114.65</v>
      </c>
      <c r="J22" s="7" t="s">
        <v>17</v>
      </c>
      <c r="K22" s="15">
        <v>12</v>
      </c>
      <c r="L22" s="78"/>
      <c r="M22" s="16">
        <v>57325</v>
      </c>
      <c r="N22" s="16">
        <f t="shared" si="0"/>
        <v>57325</v>
      </c>
    </row>
    <row r="23" spans="1:14" ht="30" customHeight="1" x14ac:dyDescent="0.15">
      <c r="A23" s="104">
        <v>10</v>
      </c>
      <c r="B23" s="81" t="s">
        <v>12</v>
      </c>
      <c r="C23" s="81" t="s">
        <v>64</v>
      </c>
      <c r="D23" s="7" t="s">
        <v>65</v>
      </c>
      <c r="E23" s="7" t="s">
        <v>66</v>
      </c>
      <c r="F23" s="7" t="s">
        <v>16</v>
      </c>
      <c r="G23" s="15">
        <v>1800</v>
      </c>
      <c r="H23" s="16">
        <v>105</v>
      </c>
      <c r="I23" s="16">
        <v>105</v>
      </c>
      <c r="J23" s="7" t="s">
        <v>67</v>
      </c>
      <c r="K23" s="15">
        <v>12</v>
      </c>
      <c r="L23" s="78" t="s">
        <v>18</v>
      </c>
      <c r="M23" s="16">
        <v>52500</v>
      </c>
      <c r="N23" s="16">
        <f t="shared" si="0"/>
        <v>52500</v>
      </c>
    </row>
    <row r="24" spans="1:14" ht="30" customHeight="1" x14ac:dyDescent="0.15">
      <c r="A24" s="104"/>
      <c r="B24" s="81"/>
      <c r="C24" s="81"/>
      <c r="D24" s="7" t="s">
        <v>65</v>
      </c>
      <c r="E24" s="7" t="s">
        <v>68</v>
      </c>
      <c r="F24" s="7" t="s">
        <v>16</v>
      </c>
      <c r="G24" s="15">
        <v>1800</v>
      </c>
      <c r="H24" s="16">
        <v>50.07</v>
      </c>
      <c r="I24" s="16">
        <v>50.07</v>
      </c>
      <c r="J24" s="7" t="s">
        <v>17</v>
      </c>
      <c r="K24" s="15">
        <v>12</v>
      </c>
      <c r="L24" s="78"/>
      <c r="M24" s="16">
        <v>25035</v>
      </c>
      <c r="N24" s="16">
        <f t="shared" si="0"/>
        <v>25035</v>
      </c>
    </row>
    <row r="25" spans="1:14" ht="30" customHeight="1" x14ac:dyDescent="0.15">
      <c r="A25" s="104"/>
      <c r="B25" s="81"/>
      <c r="C25" s="81"/>
      <c r="D25" s="7" t="s">
        <v>69</v>
      </c>
      <c r="E25" s="7" t="s">
        <v>70</v>
      </c>
      <c r="F25" s="7" t="s">
        <v>16</v>
      </c>
      <c r="G25" s="15">
        <v>1800</v>
      </c>
      <c r="H25" s="16">
        <v>55</v>
      </c>
      <c r="I25" s="16">
        <v>55</v>
      </c>
      <c r="J25" s="7" t="s">
        <v>71</v>
      </c>
      <c r="K25" s="15">
        <v>12</v>
      </c>
      <c r="L25" s="78"/>
      <c r="M25" s="16">
        <v>27500</v>
      </c>
      <c r="N25" s="16">
        <f t="shared" si="0"/>
        <v>27500</v>
      </c>
    </row>
    <row r="26" spans="1:14" ht="30" customHeight="1" x14ac:dyDescent="0.15">
      <c r="A26" s="104"/>
      <c r="B26" s="81"/>
      <c r="C26" s="81"/>
      <c r="D26" s="7" t="s">
        <v>65</v>
      </c>
      <c r="E26" s="7" t="s">
        <v>72</v>
      </c>
      <c r="F26" s="7" t="s">
        <v>16</v>
      </c>
      <c r="G26" s="15">
        <v>1800</v>
      </c>
      <c r="H26" s="16">
        <v>8.6</v>
      </c>
      <c r="I26" s="16">
        <v>8.6</v>
      </c>
      <c r="J26" s="7" t="s">
        <v>37</v>
      </c>
      <c r="K26" s="15">
        <v>12</v>
      </c>
      <c r="L26" s="78"/>
      <c r="M26" s="16">
        <v>4300</v>
      </c>
      <c r="N26" s="16">
        <f t="shared" si="0"/>
        <v>4300</v>
      </c>
    </row>
    <row r="27" spans="1:14" ht="30" customHeight="1" x14ac:dyDescent="0.15">
      <c r="A27" s="104">
        <v>11</v>
      </c>
      <c r="B27" s="81"/>
      <c r="C27" s="91" t="s">
        <v>73</v>
      </c>
      <c r="D27" s="7" t="s">
        <v>74</v>
      </c>
      <c r="E27" s="7" t="s">
        <v>75</v>
      </c>
      <c r="F27" s="9" t="s">
        <v>31</v>
      </c>
      <c r="G27" s="15">
        <v>1800</v>
      </c>
      <c r="H27" s="18">
        <v>67.239999999999995</v>
      </c>
      <c r="I27" s="18">
        <v>67.239999999999995</v>
      </c>
      <c r="J27" s="7" t="s">
        <v>20</v>
      </c>
      <c r="K27" s="15">
        <v>12</v>
      </c>
      <c r="L27" s="78" t="s">
        <v>18</v>
      </c>
      <c r="M27" s="16">
        <v>33620</v>
      </c>
      <c r="N27" s="16">
        <f t="shared" si="0"/>
        <v>33620</v>
      </c>
    </row>
    <row r="28" spans="1:14" ht="30" customHeight="1" x14ac:dyDescent="0.15">
      <c r="A28" s="104"/>
      <c r="B28" s="81"/>
      <c r="C28" s="91"/>
      <c r="D28" s="7" t="s">
        <v>53</v>
      </c>
      <c r="E28" s="7" t="s">
        <v>76</v>
      </c>
      <c r="F28" s="9" t="s">
        <v>31</v>
      </c>
      <c r="G28" s="15">
        <v>1800</v>
      </c>
      <c r="H28" s="18">
        <v>41.3</v>
      </c>
      <c r="I28" s="18">
        <v>41.3</v>
      </c>
      <c r="J28" s="7" t="s">
        <v>20</v>
      </c>
      <c r="K28" s="15">
        <v>12</v>
      </c>
      <c r="L28" s="78"/>
      <c r="M28" s="16">
        <v>20650</v>
      </c>
      <c r="N28" s="16">
        <f t="shared" si="0"/>
        <v>20650</v>
      </c>
    </row>
    <row r="29" spans="1:14" ht="30" customHeight="1" x14ac:dyDescent="0.15">
      <c r="A29" s="104"/>
      <c r="B29" s="81"/>
      <c r="C29" s="91"/>
      <c r="D29" s="7" t="s">
        <v>77</v>
      </c>
      <c r="E29" s="7" t="s">
        <v>78</v>
      </c>
      <c r="F29" s="9" t="s">
        <v>31</v>
      </c>
      <c r="G29" s="15">
        <v>1800</v>
      </c>
      <c r="H29" s="18">
        <v>55</v>
      </c>
      <c r="I29" s="18">
        <v>55</v>
      </c>
      <c r="J29" s="7" t="s">
        <v>20</v>
      </c>
      <c r="K29" s="15">
        <v>12</v>
      </c>
      <c r="L29" s="78"/>
      <c r="M29" s="16">
        <v>27500</v>
      </c>
      <c r="N29" s="16">
        <f t="shared" si="0"/>
        <v>27500</v>
      </c>
    </row>
    <row r="30" spans="1:14" ht="30" customHeight="1" x14ac:dyDescent="0.15">
      <c r="A30" s="104"/>
      <c r="B30" s="81"/>
      <c r="C30" s="91"/>
      <c r="D30" s="7" t="s">
        <v>26</v>
      </c>
      <c r="E30" s="7" t="s">
        <v>79</v>
      </c>
      <c r="F30" s="9" t="s">
        <v>31</v>
      </c>
      <c r="G30" s="15">
        <v>1800</v>
      </c>
      <c r="H30" s="18">
        <v>3.13</v>
      </c>
      <c r="I30" s="18">
        <v>3.13</v>
      </c>
      <c r="J30" s="7" t="s">
        <v>20</v>
      </c>
      <c r="K30" s="15">
        <v>12</v>
      </c>
      <c r="L30" s="78"/>
      <c r="M30" s="16">
        <v>1565</v>
      </c>
      <c r="N30" s="16">
        <f t="shared" si="0"/>
        <v>1565</v>
      </c>
    </row>
    <row r="31" spans="1:14" ht="30" customHeight="1" x14ac:dyDescent="0.15">
      <c r="A31" s="104">
        <v>12</v>
      </c>
      <c r="B31" s="81"/>
      <c r="C31" s="81" t="s">
        <v>80</v>
      </c>
      <c r="D31" s="7" t="s">
        <v>81</v>
      </c>
      <c r="E31" s="19" t="s">
        <v>82</v>
      </c>
      <c r="F31" s="7" t="s">
        <v>35</v>
      </c>
      <c r="G31" s="15">
        <v>1800</v>
      </c>
      <c r="H31" s="16">
        <v>248</v>
      </c>
      <c r="I31" s="16">
        <v>220</v>
      </c>
      <c r="J31" s="7" t="s">
        <v>17</v>
      </c>
      <c r="K31" s="15">
        <v>12</v>
      </c>
      <c r="L31" s="78" t="s">
        <v>18</v>
      </c>
      <c r="M31" s="16">
        <v>110000</v>
      </c>
      <c r="N31" s="16">
        <f t="shared" si="0"/>
        <v>110000</v>
      </c>
    </row>
    <row r="32" spans="1:14" ht="30" customHeight="1" x14ac:dyDescent="0.15">
      <c r="A32" s="104"/>
      <c r="B32" s="81"/>
      <c r="C32" s="81"/>
      <c r="D32" s="7" t="s">
        <v>69</v>
      </c>
      <c r="E32" s="19" t="s">
        <v>83</v>
      </c>
      <c r="F32" s="7" t="s">
        <v>35</v>
      </c>
      <c r="G32" s="15">
        <v>1800</v>
      </c>
      <c r="H32" s="16">
        <v>361.7</v>
      </c>
      <c r="I32" s="16">
        <v>225.9</v>
      </c>
      <c r="J32" s="7" t="s">
        <v>17</v>
      </c>
      <c r="K32" s="15">
        <v>12</v>
      </c>
      <c r="L32" s="78"/>
      <c r="M32" s="16">
        <v>112950</v>
      </c>
      <c r="N32" s="16">
        <f t="shared" si="0"/>
        <v>112950</v>
      </c>
    </row>
    <row r="33" spans="1:14" ht="30" customHeight="1" x14ac:dyDescent="0.15">
      <c r="A33" s="104">
        <v>13</v>
      </c>
      <c r="B33" s="81"/>
      <c r="C33" s="81" t="s">
        <v>84</v>
      </c>
      <c r="D33" s="7" t="s">
        <v>81</v>
      </c>
      <c r="E33" s="7" t="s">
        <v>85</v>
      </c>
      <c r="F33" s="7" t="s">
        <v>16</v>
      </c>
      <c r="G33" s="15">
        <v>1800</v>
      </c>
      <c r="H33" s="16">
        <v>140</v>
      </c>
      <c r="I33" s="16">
        <v>140</v>
      </c>
      <c r="J33" s="7" t="s">
        <v>86</v>
      </c>
      <c r="K33" s="15">
        <v>12</v>
      </c>
      <c r="L33" s="78" t="s">
        <v>18</v>
      </c>
      <c r="M33" s="16">
        <v>70000</v>
      </c>
      <c r="N33" s="16">
        <f t="shared" si="0"/>
        <v>70000</v>
      </c>
    </row>
    <row r="34" spans="1:14" ht="30" customHeight="1" x14ac:dyDescent="0.15">
      <c r="A34" s="104"/>
      <c r="B34" s="81"/>
      <c r="C34" s="81"/>
      <c r="D34" s="7" t="s">
        <v>81</v>
      </c>
      <c r="E34" s="7" t="s">
        <v>87</v>
      </c>
      <c r="F34" s="7" t="s">
        <v>16</v>
      </c>
      <c r="G34" s="15">
        <v>1800</v>
      </c>
      <c r="H34" s="16">
        <v>22.5</v>
      </c>
      <c r="I34" s="16">
        <v>22.5</v>
      </c>
      <c r="J34" s="7" t="s">
        <v>28</v>
      </c>
      <c r="K34" s="15">
        <v>12</v>
      </c>
      <c r="L34" s="78"/>
      <c r="M34" s="16">
        <v>11250</v>
      </c>
      <c r="N34" s="16">
        <f t="shared" si="0"/>
        <v>11250</v>
      </c>
    </row>
    <row r="35" spans="1:14" ht="30" customHeight="1" x14ac:dyDescent="0.15">
      <c r="A35" s="104"/>
      <c r="B35" s="81"/>
      <c r="C35" s="81"/>
      <c r="D35" s="7" t="s">
        <v>81</v>
      </c>
      <c r="E35" s="7" t="s">
        <v>88</v>
      </c>
      <c r="F35" s="7" t="s">
        <v>16</v>
      </c>
      <c r="G35" s="15">
        <v>1800</v>
      </c>
      <c r="H35" s="16">
        <v>27.5</v>
      </c>
      <c r="I35" s="16">
        <v>27.5</v>
      </c>
      <c r="J35" s="7" t="s">
        <v>37</v>
      </c>
      <c r="K35" s="15">
        <v>12</v>
      </c>
      <c r="L35" s="78"/>
      <c r="M35" s="16">
        <v>13750</v>
      </c>
      <c r="N35" s="16">
        <f t="shared" si="0"/>
        <v>13750</v>
      </c>
    </row>
    <row r="36" spans="1:14" ht="30" customHeight="1" x14ac:dyDescent="0.15">
      <c r="A36" s="104">
        <v>14</v>
      </c>
      <c r="B36" s="81"/>
      <c r="C36" s="81" t="s">
        <v>89</v>
      </c>
      <c r="D36" s="7" t="s">
        <v>65</v>
      </c>
      <c r="E36" s="7" t="s">
        <v>90</v>
      </c>
      <c r="F36" s="7" t="s">
        <v>16</v>
      </c>
      <c r="G36" s="15">
        <v>1800</v>
      </c>
      <c r="H36" s="16">
        <v>100.73</v>
      </c>
      <c r="I36" s="16">
        <v>100.73</v>
      </c>
      <c r="J36" s="7" t="s">
        <v>17</v>
      </c>
      <c r="K36" s="15">
        <v>12</v>
      </c>
      <c r="L36" s="78" t="s">
        <v>18</v>
      </c>
      <c r="M36" s="16">
        <v>50365</v>
      </c>
      <c r="N36" s="16">
        <f t="shared" si="0"/>
        <v>50365</v>
      </c>
    </row>
    <row r="37" spans="1:14" ht="30" customHeight="1" x14ac:dyDescent="0.15">
      <c r="A37" s="104"/>
      <c r="B37" s="81"/>
      <c r="C37" s="81"/>
      <c r="D37" s="7" t="s">
        <v>69</v>
      </c>
      <c r="E37" s="7" t="s">
        <v>91</v>
      </c>
      <c r="F37" s="7" t="s">
        <v>16</v>
      </c>
      <c r="G37" s="15">
        <v>1800</v>
      </c>
      <c r="H37" s="16">
        <v>19.75</v>
      </c>
      <c r="I37" s="16">
        <v>19.75</v>
      </c>
      <c r="J37" s="7" t="s">
        <v>17</v>
      </c>
      <c r="K37" s="15">
        <v>12</v>
      </c>
      <c r="L37" s="78"/>
      <c r="M37" s="16">
        <v>9875</v>
      </c>
      <c r="N37" s="16">
        <f t="shared" si="0"/>
        <v>9875</v>
      </c>
    </row>
    <row r="38" spans="1:14" ht="30" customHeight="1" x14ac:dyDescent="0.15">
      <c r="A38" s="104">
        <v>15</v>
      </c>
      <c r="B38" s="81"/>
      <c r="C38" s="81" t="s">
        <v>92</v>
      </c>
      <c r="D38" s="7" t="s">
        <v>93</v>
      </c>
      <c r="E38" s="7" t="s">
        <v>94</v>
      </c>
      <c r="F38" s="7" t="s">
        <v>16</v>
      </c>
      <c r="G38" s="15">
        <v>1800</v>
      </c>
      <c r="H38" s="16">
        <v>40</v>
      </c>
      <c r="I38" s="16">
        <v>40</v>
      </c>
      <c r="J38" s="7" t="s">
        <v>20</v>
      </c>
      <c r="K38" s="15">
        <v>12</v>
      </c>
      <c r="L38" s="78" t="s">
        <v>18</v>
      </c>
      <c r="M38" s="16">
        <v>20000</v>
      </c>
      <c r="N38" s="16">
        <f t="shared" si="0"/>
        <v>20000</v>
      </c>
    </row>
    <row r="39" spans="1:14" ht="30" customHeight="1" x14ac:dyDescent="0.15">
      <c r="A39" s="104"/>
      <c r="B39" s="81"/>
      <c r="C39" s="81"/>
      <c r="D39" s="7" t="s">
        <v>81</v>
      </c>
      <c r="E39" s="7" t="s">
        <v>95</v>
      </c>
      <c r="F39" s="7" t="s">
        <v>16</v>
      </c>
      <c r="G39" s="15">
        <v>1800</v>
      </c>
      <c r="H39" s="16">
        <v>64</v>
      </c>
      <c r="I39" s="16">
        <v>64</v>
      </c>
      <c r="J39" s="7" t="s">
        <v>20</v>
      </c>
      <c r="K39" s="15">
        <v>12</v>
      </c>
      <c r="L39" s="78"/>
      <c r="M39" s="16">
        <v>32000</v>
      </c>
      <c r="N39" s="16">
        <f t="shared" si="0"/>
        <v>32000</v>
      </c>
    </row>
    <row r="40" spans="1:14" ht="30" customHeight="1" x14ac:dyDescent="0.15">
      <c r="A40" s="9">
        <v>16</v>
      </c>
      <c r="B40" s="81"/>
      <c r="C40" s="7" t="s">
        <v>96</v>
      </c>
      <c r="D40" s="7" t="s">
        <v>74</v>
      </c>
      <c r="E40" s="7" t="s">
        <v>97</v>
      </c>
      <c r="F40" s="7" t="s">
        <v>16</v>
      </c>
      <c r="G40" s="17">
        <v>1800</v>
      </c>
      <c r="H40" s="16">
        <v>124</v>
      </c>
      <c r="I40" s="16">
        <v>124</v>
      </c>
      <c r="J40" s="7" t="s">
        <v>98</v>
      </c>
      <c r="K40" s="17">
        <v>12</v>
      </c>
      <c r="L40" s="15" t="s">
        <v>18</v>
      </c>
      <c r="M40" s="16">
        <v>62000</v>
      </c>
      <c r="N40" s="16">
        <f t="shared" si="0"/>
        <v>62000</v>
      </c>
    </row>
    <row r="41" spans="1:14" ht="30" customHeight="1" x14ac:dyDescent="0.15">
      <c r="A41" s="9">
        <v>17</v>
      </c>
      <c r="B41" s="81"/>
      <c r="C41" s="10" t="s">
        <v>99</v>
      </c>
      <c r="D41" s="11" t="s">
        <v>26</v>
      </c>
      <c r="E41" s="12" t="s">
        <v>100</v>
      </c>
      <c r="F41" s="12" t="s">
        <v>16</v>
      </c>
      <c r="G41" s="20">
        <v>1800</v>
      </c>
      <c r="H41" s="21">
        <v>59.95</v>
      </c>
      <c r="I41" s="21">
        <v>59.95</v>
      </c>
      <c r="J41" s="12" t="s">
        <v>17</v>
      </c>
      <c r="K41" s="20">
        <v>12</v>
      </c>
      <c r="L41" s="20" t="s">
        <v>101</v>
      </c>
      <c r="M41" s="25">
        <v>20982.5</v>
      </c>
      <c r="N41" s="25">
        <f>I41*350</f>
        <v>20982.5</v>
      </c>
    </row>
    <row r="42" spans="1:14" ht="30" customHeight="1" x14ac:dyDescent="0.15">
      <c r="A42" s="104">
        <v>18</v>
      </c>
      <c r="B42" s="81"/>
      <c r="C42" s="81" t="s">
        <v>102</v>
      </c>
      <c r="D42" s="7" t="s">
        <v>74</v>
      </c>
      <c r="E42" s="7" t="s">
        <v>103</v>
      </c>
      <c r="F42" s="7" t="s">
        <v>35</v>
      </c>
      <c r="G42" s="15">
        <v>1800</v>
      </c>
      <c r="H42" s="16">
        <v>49.26</v>
      </c>
      <c r="I42" s="16">
        <v>49.26</v>
      </c>
      <c r="J42" s="7" t="s">
        <v>40</v>
      </c>
      <c r="K42" s="15">
        <v>12</v>
      </c>
      <c r="L42" s="78" t="s">
        <v>18</v>
      </c>
      <c r="M42" s="16">
        <v>24630</v>
      </c>
      <c r="N42" s="16">
        <f t="shared" ref="N42:N66" si="1">I42*500</f>
        <v>24630</v>
      </c>
    </row>
    <row r="43" spans="1:14" ht="30" customHeight="1" x14ac:dyDescent="0.15">
      <c r="A43" s="104"/>
      <c r="B43" s="81"/>
      <c r="C43" s="81"/>
      <c r="D43" s="7" t="s">
        <v>77</v>
      </c>
      <c r="E43" s="7" t="s">
        <v>104</v>
      </c>
      <c r="F43" s="7" t="s">
        <v>35</v>
      </c>
      <c r="G43" s="15">
        <v>1800</v>
      </c>
      <c r="H43" s="16">
        <v>62.14</v>
      </c>
      <c r="I43" s="16">
        <v>62.14</v>
      </c>
      <c r="J43" s="7" t="s">
        <v>40</v>
      </c>
      <c r="K43" s="15">
        <v>12</v>
      </c>
      <c r="L43" s="78"/>
      <c r="M43" s="16">
        <v>31070</v>
      </c>
      <c r="N43" s="16">
        <f t="shared" si="1"/>
        <v>31070</v>
      </c>
    </row>
    <row r="44" spans="1:14" ht="30" customHeight="1" x14ac:dyDescent="0.15">
      <c r="A44" s="104"/>
      <c r="B44" s="81"/>
      <c r="C44" s="81"/>
      <c r="D44" s="7" t="s">
        <v>65</v>
      </c>
      <c r="E44" s="7" t="s">
        <v>105</v>
      </c>
      <c r="F44" s="7" t="s">
        <v>35</v>
      </c>
      <c r="G44" s="15">
        <v>1800</v>
      </c>
      <c r="H44" s="16">
        <v>356.01</v>
      </c>
      <c r="I44" s="16">
        <v>356.01</v>
      </c>
      <c r="J44" s="7" t="s">
        <v>40</v>
      </c>
      <c r="K44" s="15">
        <v>12</v>
      </c>
      <c r="L44" s="78"/>
      <c r="M44" s="16">
        <v>178005</v>
      </c>
      <c r="N44" s="16">
        <f t="shared" si="1"/>
        <v>178005</v>
      </c>
    </row>
    <row r="45" spans="1:14" ht="30" customHeight="1" x14ac:dyDescent="0.15">
      <c r="A45" s="104"/>
      <c r="B45" s="81"/>
      <c r="C45" s="81"/>
      <c r="D45" s="7" t="s">
        <v>106</v>
      </c>
      <c r="E45" s="7" t="s">
        <v>107</v>
      </c>
      <c r="F45" s="7" t="s">
        <v>35</v>
      </c>
      <c r="G45" s="15">
        <v>1800</v>
      </c>
      <c r="H45" s="16">
        <v>35.47</v>
      </c>
      <c r="I45" s="16">
        <v>35.47</v>
      </c>
      <c r="J45" s="7" t="s">
        <v>40</v>
      </c>
      <c r="K45" s="15">
        <v>12</v>
      </c>
      <c r="L45" s="78"/>
      <c r="M45" s="16">
        <v>17735</v>
      </c>
      <c r="N45" s="16">
        <f t="shared" si="1"/>
        <v>17735</v>
      </c>
    </row>
    <row r="46" spans="1:14" ht="30" customHeight="1" x14ac:dyDescent="0.15">
      <c r="A46" s="9">
        <v>19</v>
      </c>
      <c r="B46" s="81" t="s">
        <v>12</v>
      </c>
      <c r="C46" s="7" t="s">
        <v>108</v>
      </c>
      <c r="D46" s="7" t="s">
        <v>48</v>
      </c>
      <c r="E46" s="7" t="s">
        <v>109</v>
      </c>
      <c r="F46" s="7" t="s">
        <v>16</v>
      </c>
      <c r="G46" s="15">
        <v>1800</v>
      </c>
      <c r="H46" s="18">
        <v>122.13</v>
      </c>
      <c r="I46" s="18">
        <v>122.13</v>
      </c>
      <c r="J46" s="7" t="s">
        <v>110</v>
      </c>
      <c r="K46" s="15">
        <v>12</v>
      </c>
      <c r="L46" s="15" t="s">
        <v>18</v>
      </c>
      <c r="M46" s="16">
        <v>61065</v>
      </c>
      <c r="N46" s="16">
        <f t="shared" si="1"/>
        <v>61065</v>
      </c>
    </row>
    <row r="47" spans="1:14" ht="30" customHeight="1" x14ac:dyDescent="0.15">
      <c r="A47" s="104">
        <v>20</v>
      </c>
      <c r="B47" s="81"/>
      <c r="C47" s="81" t="s">
        <v>111</v>
      </c>
      <c r="D47" s="7" t="s">
        <v>65</v>
      </c>
      <c r="E47" s="7" t="s">
        <v>112</v>
      </c>
      <c r="F47" s="9" t="s">
        <v>31</v>
      </c>
      <c r="G47" s="15">
        <v>1800</v>
      </c>
      <c r="H47" s="18">
        <v>35.700000000000003</v>
      </c>
      <c r="I47" s="18">
        <v>35.700000000000003</v>
      </c>
      <c r="J47" s="7" t="s">
        <v>40</v>
      </c>
      <c r="K47" s="15">
        <v>12</v>
      </c>
      <c r="L47" s="78" t="s">
        <v>18</v>
      </c>
      <c r="M47" s="16">
        <v>17850</v>
      </c>
      <c r="N47" s="16">
        <f t="shared" si="1"/>
        <v>17850</v>
      </c>
    </row>
    <row r="48" spans="1:14" ht="30" customHeight="1" x14ac:dyDescent="0.15">
      <c r="A48" s="104"/>
      <c r="B48" s="81"/>
      <c r="C48" s="81"/>
      <c r="D48" s="7" t="s">
        <v>65</v>
      </c>
      <c r="E48" s="7" t="s">
        <v>113</v>
      </c>
      <c r="F48" s="7" t="s">
        <v>16</v>
      </c>
      <c r="G48" s="15">
        <v>1800</v>
      </c>
      <c r="H48" s="18">
        <v>140.6</v>
      </c>
      <c r="I48" s="18">
        <v>140.6</v>
      </c>
      <c r="J48" s="7" t="s">
        <v>67</v>
      </c>
      <c r="K48" s="15">
        <v>12</v>
      </c>
      <c r="L48" s="78"/>
      <c r="M48" s="16">
        <v>70300</v>
      </c>
      <c r="N48" s="16">
        <f t="shared" si="1"/>
        <v>70300</v>
      </c>
    </row>
    <row r="49" spans="1:17" ht="30" customHeight="1" x14ac:dyDescent="0.15">
      <c r="A49" s="104"/>
      <c r="B49" s="81"/>
      <c r="C49" s="81"/>
      <c r="D49" s="7" t="s">
        <v>65</v>
      </c>
      <c r="E49" s="7" t="s">
        <v>114</v>
      </c>
      <c r="F49" s="9" t="s">
        <v>31</v>
      </c>
      <c r="G49" s="15">
        <v>1800</v>
      </c>
      <c r="H49" s="18">
        <v>39.299999999999997</v>
      </c>
      <c r="I49" s="18">
        <v>30.3</v>
      </c>
      <c r="J49" s="7" t="s">
        <v>28</v>
      </c>
      <c r="K49" s="15">
        <v>12</v>
      </c>
      <c r="L49" s="78"/>
      <c r="M49" s="16">
        <v>15150</v>
      </c>
      <c r="N49" s="16">
        <f t="shared" si="1"/>
        <v>15150</v>
      </c>
    </row>
    <row r="50" spans="1:17" ht="30" customHeight="1" x14ac:dyDescent="0.15">
      <c r="A50" s="9">
        <v>21</v>
      </c>
      <c r="B50" s="81"/>
      <c r="C50" s="7" t="s">
        <v>115</v>
      </c>
      <c r="D50" s="7" t="s">
        <v>48</v>
      </c>
      <c r="E50" s="7" t="s">
        <v>116</v>
      </c>
      <c r="F50" s="9" t="s">
        <v>31</v>
      </c>
      <c r="G50" s="17">
        <v>1800</v>
      </c>
      <c r="H50" s="16">
        <v>199.73</v>
      </c>
      <c r="I50" s="16">
        <v>190.39</v>
      </c>
      <c r="J50" s="7" t="s">
        <v>110</v>
      </c>
      <c r="K50" s="17">
        <v>12</v>
      </c>
      <c r="L50" s="15" t="s">
        <v>18</v>
      </c>
      <c r="M50" s="16">
        <v>95195</v>
      </c>
      <c r="N50" s="16">
        <f t="shared" si="1"/>
        <v>95195</v>
      </c>
    </row>
    <row r="51" spans="1:17" ht="30" customHeight="1" x14ac:dyDescent="0.15">
      <c r="A51" s="104">
        <v>22</v>
      </c>
      <c r="B51" s="81"/>
      <c r="C51" s="92" t="s">
        <v>117</v>
      </c>
      <c r="D51" s="11" t="s">
        <v>81</v>
      </c>
      <c r="E51" s="12" t="s">
        <v>118</v>
      </c>
      <c r="F51" s="11" t="s">
        <v>16</v>
      </c>
      <c r="G51" s="20">
        <v>1800</v>
      </c>
      <c r="H51" s="22">
        <v>70</v>
      </c>
      <c r="I51" s="22">
        <v>70</v>
      </c>
      <c r="J51" s="12" t="s">
        <v>37</v>
      </c>
      <c r="K51" s="20">
        <v>12</v>
      </c>
      <c r="L51" s="82" t="s">
        <v>101</v>
      </c>
      <c r="M51" s="25">
        <v>24500</v>
      </c>
      <c r="N51" s="25">
        <f>I51*350</f>
        <v>24500</v>
      </c>
    </row>
    <row r="52" spans="1:17" ht="30" customHeight="1" x14ac:dyDescent="0.15">
      <c r="A52" s="104"/>
      <c r="B52" s="81"/>
      <c r="C52" s="92"/>
      <c r="D52" s="11" t="s">
        <v>81</v>
      </c>
      <c r="E52" s="12" t="s">
        <v>119</v>
      </c>
      <c r="F52" s="11" t="s">
        <v>120</v>
      </c>
      <c r="G52" s="20">
        <v>1800</v>
      </c>
      <c r="H52" s="22">
        <v>50</v>
      </c>
      <c r="I52" s="22">
        <v>50</v>
      </c>
      <c r="J52" s="12" t="s">
        <v>37</v>
      </c>
      <c r="K52" s="20">
        <v>12</v>
      </c>
      <c r="L52" s="82"/>
      <c r="M52" s="25">
        <v>17500</v>
      </c>
      <c r="N52" s="25">
        <f>I52*350</f>
        <v>17500</v>
      </c>
      <c r="Q52" s="5"/>
    </row>
    <row r="53" spans="1:17" ht="30" customHeight="1" x14ac:dyDescent="0.15">
      <c r="A53" s="9">
        <v>23</v>
      </c>
      <c r="B53" s="81"/>
      <c r="C53" s="7" t="s">
        <v>121</v>
      </c>
      <c r="D53" s="7" t="s">
        <v>53</v>
      </c>
      <c r="E53" s="7" t="s">
        <v>122</v>
      </c>
      <c r="F53" s="9" t="s">
        <v>35</v>
      </c>
      <c r="G53" s="17">
        <v>1800</v>
      </c>
      <c r="H53" s="16">
        <v>628.98</v>
      </c>
      <c r="I53" s="16">
        <v>600.39</v>
      </c>
      <c r="J53" s="7" t="s">
        <v>123</v>
      </c>
      <c r="K53" s="17">
        <v>12</v>
      </c>
      <c r="L53" s="15" t="s">
        <v>18</v>
      </c>
      <c r="M53" s="16">
        <v>300195</v>
      </c>
      <c r="N53" s="16">
        <f t="shared" si="1"/>
        <v>300195</v>
      </c>
    </row>
    <row r="54" spans="1:17" ht="30" customHeight="1" x14ac:dyDescent="0.15">
      <c r="A54" s="9">
        <v>24</v>
      </c>
      <c r="B54" s="81"/>
      <c r="C54" s="7" t="s">
        <v>124</v>
      </c>
      <c r="D54" s="9" t="s">
        <v>106</v>
      </c>
      <c r="E54" s="7" t="s">
        <v>125</v>
      </c>
      <c r="F54" s="9" t="s">
        <v>16</v>
      </c>
      <c r="G54" s="17">
        <v>1800</v>
      </c>
      <c r="H54" s="16">
        <v>108.85</v>
      </c>
      <c r="I54" s="16">
        <v>108.85</v>
      </c>
      <c r="J54" s="7" t="s">
        <v>28</v>
      </c>
      <c r="K54" s="17">
        <v>12</v>
      </c>
      <c r="L54" s="15" t="s">
        <v>18</v>
      </c>
      <c r="M54" s="16">
        <v>54425</v>
      </c>
      <c r="N54" s="16">
        <f t="shared" si="1"/>
        <v>54425</v>
      </c>
    </row>
    <row r="55" spans="1:17" ht="30" customHeight="1" x14ac:dyDescent="0.15">
      <c r="A55" s="104">
        <v>25</v>
      </c>
      <c r="B55" s="81"/>
      <c r="C55" s="81" t="s">
        <v>126</v>
      </c>
      <c r="D55" s="7" t="s">
        <v>77</v>
      </c>
      <c r="E55" s="7" t="s">
        <v>127</v>
      </c>
      <c r="F55" s="9" t="s">
        <v>35</v>
      </c>
      <c r="G55" s="17">
        <v>1800</v>
      </c>
      <c r="H55" s="16">
        <v>660.13</v>
      </c>
      <c r="I55" s="16">
        <v>660.13</v>
      </c>
      <c r="J55" s="7" t="s">
        <v>37</v>
      </c>
      <c r="K55" s="17">
        <v>12</v>
      </c>
      <c r="L55" s="78" t="s">
        <v>18</v>
      </c>
      <c r="M55" s="16">
        <v>330065</v>
      </c>
      <c r="N55" s="16">
        <f t="shared" si="1"/>
        <v>330065</v>
      </c>
    </row>
    <row r="56" spans="1:17" ht="30" customHeight="1" x14ac:dyDescent="0.15">
      <c r="A56" s="104"/>
      <c r="B56" s="81"/>
      <c r="C56" s="81"/>
      <c r="D56" s="7" t="s">
        <v>128</v>
      </c>
      <c r="E56" s="7" t="s">
        <v>129</v>
      </c>
      <c r="F56" s="9" t="s">
        <v>35</v>
      </c>
      <c r="G56" s="17">
        <v>1800</v>
      </c>
      <c r="H56" s="16">
        <v>192.26</v>
      </c>
      <c r="I56" s="16">
        <v>192.26</v>
      </c>
      <c r="J56" s="7" t="s">
        <v>37</v>
      </c>
      <c r="K56" s="17">
        <v>12</v>
      </c>
      <c r="L56" s="78"/>
      <c r="M56" s="16">
        <v>96130</v>
      </c>
      <c r="N56" s="16">
        <f t="shared" si="1"/>
        <v>96130</v>
      </c>
    </row>
    <row r="57" spans="1:17" ht="30" customHeight="1" x14ac:dyDescent="0.15">
      <c r="A57" s="104"/>
      <c r="B57" s="81"/>
      <c r="C57" s="81"/>
      <c r="D57" s="7" t="s">
        <v>128</v>
      </c>
      <c r="E57" s="7" t="s">
        <v>130</v>
      </c>
      <c r="F57" s="9" t="s">
        <v>35</v>
      </c>
      <c r="G57" s="17">
        <v>1800</v>
      </c>
      <c r="H57" s="16">
        <v>53.09</v>
      </c>
      <c r="I57" s="16">
        <v>53.09</v>
      </c>
      <c r="J57" s="7" t="s">
        <v>131</v>
      </c>
      <c r="K57" s="17">
        <v>12</v>
      </c>
      <c r="L57" s="78"/>
      <c r="M57" s="16">
        <v>26545</v>
      </c>
      <c r="N57" s="16">
        <f t="shared" si="1"/>
        <v>26545</v>
      </c>
    </row>
    <row r="58" spans="1:17" ht="30" customHeight="1" x14ac:dyDescent="0.15">
      <c r="A58" s="104">
        <v>26</v>
      </c>
      <c r="B58" s="81"/>
      <c r="C58" s="81" t="s">
        <v>132</v>
      </c>
      <c r="D58" s="7" t="s">
        <v>58</v>
      </c>
      <c r="E58" s="7" t="s">
        <v>133</v>
      </c>
      <c r="F58" s="9" t="s">
        <v>35</v>
      </c>
      <c r="G58" s="17">
        <v>1800</v>
      </c>
      <c r="H58" s="16">
        <v>763.1</v>
      </c>
      <c r="I58" s="16">
        <v>730.33</v>
      </c>
      <c r="J58" s="7" t="s">
        <v>17</v>
      </c>
      <c r="K58" s="17">
        <v>12</v>
      </c>
      <c r="L58" s="78" t="s">
        <v>18</v>
      </c>
      <c r="M58" s="16">
        <v>365165</v>
      </c>
      <c r="N58" s="16">
        <f t="shared" si="1"/>
        <v>365165</v>
      </c>
    </row>
    <row r="59" spans="1:17" ht="30" customHeight="1" x14ac:dyDescent="0.15">
      <c r="A59" s="104"/>
      <c r="B59" s="81"/>
      <c r="C59" s="81"/>
      <c r="D59" s="7" t="s">
        <v>41</v>
      </c>
      <c r="E59" s="7" t="s">
        <v>134</v>
      </c>
      <c r="F59" s="9" t="s">
        <v>35</v>
      </c>
      <c r="G59" s="17">
        <v>1800</v>
      </c>
      <c r="H59" s="16">
        <v>22.3</v>
      </c>
      <c r="I59" s="16">
        <v>22.3</v>
      </c>
      <c r="J59" s="7" t="s">
        <v>17</v>
      </c>
      <c r="K59" s="17">
        <v>12</v>
      </c>
      <c r="L59" s="78"/>
      <c r="M59" s="16">
        <v>11150</v>
      </c>
      <c r="N59" s="16">
        <f t="shared" si="1"/>
        <v>11150</v>
      </c>
    </row>
    <row r="60" spans="1:17" ht="30" customHeight="1" x14ac:dyDescent="0.15">
      <c r="A60" s="9">
        <v>27</v>
      </c>
      <c r="B60" s="81"/>
      <c r="C60" s="7" t="s">
        <v>135</v>
      </c>
      <c r="D60" s="7" t="s">
        <v>69</v>
      </c>
      <c r="E60" s="7" t="s">
        <v>136</v>
      </c>
      <c r="F60" s="7" t="s">
        <v>120</v>
      </c>
      <c r="G60" s="17">
        <v>1800</v>
      </c>
      <c r="H60" s="18">
        <v>47</v>
      </c>
      <c r="I60" s="18">
        <v>47</v>
      </c>
      <c r="J60" s="7" t="s">
        <v>20</v>
      </c>
      <c r="K60" s="17">
        <v>12</v>
      </c>
      <c r="L60" s="15" t="s">
        <v>18</v>
      </c>
      <c r="M60" s="16">
        <v>23500</v>
      </c>
      <c r="N60" s="16">
        <f t="shared" si="1"/>
        <v>23500</v>
      </c>
    </row>
    <row r="61" spans="1:17" ht="30" customHeight="1" x14ac:dyDescent="0.15">
      <c r="A61" s="104">
        <v>28</v>
      </c>
      <c r="B61" s="81"/>
      <c r="C61" s="81" t="s">
        <v>137</v>
      </c>
      <c r="D61" s="7" t="s">
        <v>14</v>
      </c>
      <c r="E61" s="7" t="s">
        <v>138</v>
      </c>
      <c r="F61" s="7" t="s">
        <v>16</v>
      </c>
      <c r="G61" s="17">
        <v>1800</v>
      </c>
      <c r="H61" s="16">
        <v>151.5</v>
      </c>
      <c r="I61" s="16">
        <v>151.5</v>
      </c>
      <c r="J61" s="7" t="s">
        <v>17</v>
      </c>
      <c r="K61" s="17">
        <v>12</v>
      </c>
      <c r="L61" s="78" t="s">
        <v>18</v>
      </c>
      <c r="M61" s="16">
        <v>75750</v>
      </c>
      <c r="N61" s="16">
        <f t="shared" si="1"/>
        <v>75750</v>
      </c>
    </row>
    <row r="62" spans="1:17" ht="30" customHeight="1" x14ac:dyDescent="0.15">
      <c r="A62" s="104"/>
      <c r="B62" s="81"/>
      <c r="C62" s="81"/>
      <c r="D62" s="7" t="s">
        <v>61</v>
      </c>
      <c r="E62" s="7" t="s">
        <v>139</v>
      </c>
      <c r="F62" s="7" t="s">
        <v>31</v>
      </c>
      <c r="G62" s="17">
        <v>1800</v>
      </c>
      <c r="H62" s="16">
        <v>41.49</v>
      </c>
      <c r="I62" s="16">
        <v>41.49</v>
      </c>
      <c r="J62" s="7" t="s">
        <v>67</v>
      </c>
      <c r="K62" s="17">
        <v>12</v>
      </c>
      <c r="L62" s="78"/>
      <c r="M62" s="16">
        <v>20745</v>
      </c>
      <c r="N62" s="16">
        <f t="shared" si="1"/>
        <v>20745</v>
      </c>
    </row>
    <row r="63" spans="1:17" ht="30" customHeight="1" x14ac:dyDescent="0.15">
      <c r="A63" s="104"/>
      <c r="B63" s="81"/>
      <c r="C63" s="81"/>
      <c r="D63" s="7" t="s">
        <v>63</v>
      </c>
      <c r="E63" s="7" t="s">
        <v>140</v>
      </c>
      <c r="F63" s="7" t="s">
        <v>31</v>
      </c>
      <c r="G63" s="17">
        <v>1800</v>
      </c>
      <c r="H63" s="16">
        <v>100</v>
      </c>
      <c r="I63" s="16">
        <v>100</v>
      </c>
      <c r="J63" s="7" t="s">
        <v>17</v>
      </c>
      <c r="K63" s="17">
        <v>12</v>
      </c>
      <c r="L63" s="78"/>
      <c r="M63" s="16">
        <v>50000</v>
      </c>
      <c r="N63" s="16">
        <f t="shared" si="1"/>
        <v>50000</v>
      </c>
    </row>
    <row r="64" spans="1:17" ht="30" customHeight="1" x14ac:dyDescent="0.15">
      <c r="A64" s="104"/>
      <c r="B64" s="81"/>
      <c r="C64" s="81"/>
      <c r="D64" s="7" t="s">
        <v>141</v>
      </c>
      <c r="E64" s="7" t="s">
        <v>142</v>
      </c>
      <c r="F64" s="7" t="s">
        <v>31</v>
      </c>
      <c r="G64" s="17">
        <v>1800</v>
      </c>
      <c r="H64" s="16">
        <v>30.5</v>
      </c>
      <c r="I64" s="16">
        <v>30.5</v>
      </c>
      <c r="J64" s="7" t="s">
        <v>20</v>
      </c>
      <c r="K64" s="17">
        <v>12</v>
      </c>
      <c r="L64" s="78"/>
      <c r="M64" s="16">
        <v>15250</v>
      </c>
      <c r="N64" s="16">
        <f t="shared" si="1"/>
        <v>15250</v>
      </c>
    </row>
    <row r="65" spans="1:14" ht="30" customHeight="1" x14ac:dyDescent="0.15">
      <c r="A65" s="9">
        <v>29</v>
      </c>
      <c r="B65" s="81"/>
      <c r="C65" s="7" t="s">
        <v>143</v>
      </c>
      <c r="D65" s="7" t="s">
        <v>44</v>
      </c>
      <c r="E65" s="7" t="s">
        <v>144</v>
      </c>
      <c r="F65" s="9" t="s">
        <v>35</v>
      </c>
      <c r="G65" s="17">
        <v>1800</v>
      </c>
      <c r="H65" s="16">
        <v>688.24</v>
      </c>
      <c r="I65" s="16">
        <v>688.24</v>
      </c>
      <c r="J65" s="7" t="s">
        <v>20</v>
      </c>
      <c r="K65" s="17">
        <v>12</v>
      </c>
      <c r="L65" s="15" t="s">
        <v>18</v>
      </c>
      <c r="M65" s="16">
        <v>344120</v>
      </c>
      <c r="N65" s="16">
        <f t="shared" si="1"/>
        <v>344120</v>
      </c>
    </row>
    <row r="66" spans="1:14" ht="30" customHeight="1" x14ac:dyDescent="0.15">
      <c r="A66" s="9">
        <v>30</v>
      </c>
      <c r="B66" s="81"/>
      <c r="C66" s="26" t="s">
        <v>145</v>
      </c>
      <c r="D66" s="27" t="s">
        <v>63</v>
      </c>
      <c r="E66" s="27" t="s">
        <v>146</v>
      </c>
      <c r="F66" s="9" t="s">
        <v>120</v>
      </c>
      <c r="G66" s="17">
        <v>1800</v>
      </c>
      <c r="H66" s="18">
        <v>41.94</v>
      </c>
      <c r="I66" s="18">
        <v>41.94</v>
      </c>
      <c r="J66" s="7" t="s">
        <v>17</v>
      </c>
      <c r="K66" s="17">
        <v>12</v>
      </c>
      <c r="L66" s="15" t="s">
        <v>18</v>
      </c>
      <c r="M66" s="16">
        <v>20970</v>
      </c>
      <c r="N66" s="16">
        <f t="shared" si="1"/>
        <v>20970</v>
      </c>
    </row>
    <row r="67" spans="1:14" ht="30" customHeight="1" x14ac:dyDescent="0.15">
      <c r="A67" s="104">
        <v>31</v>
      </c>
      <c r="B67" s="81"/>
      <c r="C67" s="81" t="s">
        <v>147</v>
      </c>
      <c r="D67" s="9" t="s">
        <v>22</v>
      </c>
      <c r="E67" s="7" t="s">
        <v>148</v>
      </c>
      <c r="F67" s="9" t="s">
        <v>16</v>
      </c>
      <c r="G67" s="17">
        <v>1800</v>
      </c>
      <c r="H67" s="18">
        <v>101.87</v>
      </c>
      <c r="I67" s="18">
        <v>101.87</v>
      </c>
      <c r="J67" s="7" t="s">
        <v>28</v>
      </c>
      <c r="K67" s="17">
        <v>12</v>
      </c>
      <c r="L67" s="78" t="s">
        <v>18</v>
      </c>
      <c r="M67" s="16">
        <v>50935</v>
      </c>
      <c r="N67" s="16">
        <f t="shared" ref="N67:N97" si="2">I67*500</f>
        <v>50935</v>
      </c>
    </row>
    <row r="68" spans="1:14" ht="30" customHeight="1" x14ac:dyDescent="0.15">
      <c r="A68" s="104"/>
      <c r="B68" s="81"/>
      <c r="C68" s="81"/>
      <c r="D68" s="9" t="s">
        <v>44</v>
      </c>
      <c r="E68" s="7" t="s">
        <v>149</v>
      </c>
      <c r="F68" s="9" t="s">
        <v>16</v>
      </c>
      <c r="G68" s="17">
        <v>1800</v>
      </c>
      <c r="H68" s="18">
        <v>108</v>
      </c>
      <c r="I68" s="18">
        <v>108</v>
      </c>
      <c r="J68" s="7" t="s">
        <v>20</v>
      </c>
      <c r="K68" s="17">
        <v>12</v>
      </c>
      <c r="L68" s="78"/>
      <c r="M68" s="16">
        <v>54000</v>
      </c>
      <c r="N68" s="16">
        <f t="shared" si="2"/>
        <v>54000</v>
      </c>
    </row>
    <row r="69" spans="1:14" ht="30" customHeight="1" x14ac:dyDescent="0.15">
      <c r="A69" s="104">
        <v>32</v>
      </c>
      <c r="B69" s="81" t="s">
        <v>12</v>
      </c>
      <c r="C69" s="81" t="s">
        <v>150</v>
      </c>
      <c r="D69" s="7" t="s">
        <v>74</v>
      </c>
      <c r="E69" s="7" t="s">
        <v>151</v>
      </c>
      <c r="F69" s="7" t="s">
        <v>35</v>
      </c>
      <c r="G69" s="17">
        <v>1800</v>
      </c>
      <c r="H69" s="16">
        <v>116.11</v>
      </c>
      <c r="I69" s="16">
        <v>116.11</v>
      </c>
      <c r="J69" s="7" t="s">
        <v>17</v>
      </c>
      <c r="K69" s="17">
        <v>12</v>
      </c>
      <c r="L69" s="78" t="s">
        <v>18</v>
      </c>
      <c r="M69" s="16">
        <v>58055</v>
      </c>
      <c r="N69" s="16">
        <f t="shared" si="2"/>
        <v>58055</v>
      </c>
    </row>
    <row r="70" spans="1:14" ht="30" customHeight="1" x14ac:dyDescent="0.15">
      <c r="A70" s="104"/>
      <c r="B70" s="81"/>
      <c r="C70" s="81"/>
      <c r="D70" s="7" t="s">
        <v>74</v>
      </c>
      <c r="E70" s="7" t="s">
        <v>152</v>
      </c>
      <c r="F70" s="7" t="s">
        <v>16</v>
      </c>
      <c r="G70" s="17">
        <v>1800</v>
      </c>
      <c r="H70" s="16">
        <v>200.08</v>
      </c>
      <c r="I70" s="16">
        <v>200.08</v>
      </c>
      <c r="J70" s="7" t="s">
        <v>17</v>
      </c>
      <c r="K70" s="17">
        <v>12</v>
      </c>
      <c r="L70" s="78"/>
      <c r="M70" s="16">
        <v>100040</v>
      </c>
      <c r="N70" s="16">
        <f t="shared" si="2"/>
        <v>100040</v>
      </c>
    </row>
    <row r="71" spans="1:14" ht="30" customHeight="1" x14ac:dyDescent="0.15">
      <c r="A71" s="104"/>
      <c r="B71" s="81"/>
      <c r="C71" s="81"/>
      <c r="D71" s="7" t="s">
        <v>74</v>
      </c>
      <c r="E71" s="7" t="s">
        <v>153</v>
      </c>
      <c r="F71" s="7" t="s">
        <v>16</v>
      </c>
      <c r="G71" s="17">
        <v>1800</v>
      </c>
      <c r="H71" s="16">
        <v>118</v>
      </c>
      <c r="I71" s="18">
        <v>118</v>
      </c>
      <c r="J71" s="7" t="s">
        <v>154</v>
      </c>
      <c r="K71" s="17">
        <v>12</v>
      </c>
      <c r="L71" s="78"/>
      <c r="M71" s="16">
        <v>59000</v>
      </c>
      <c r="N71" s="16">
        <f t="shared" si="2"/>
        <v>59000</v>
      </c>
    </row>
    <row r="72" spans="1:14" ht="30" customHeight="1" x14ac:dyDescent="0.15">
      <c r="A72" s="104"/>
      <c r="B72" s="81"/>
      <c r="C72" s="81"/>
      <c r="D72" s="7" t="s">
        <v>74</v>
      </c>
      <c r="E72" s="7" t="s">
        <v>155</v>
      </c>
      <c r="F72" s="7" t="s">
        <v>35</v>
      </c>
      <c r="G72" s="17">
        <v>1800</v>
      </c>
      <c r="H72" s="16">
        <v>11</v>
      </c>
      <c r="I72" s="16">
        <v>11</v>
      </c>
      <c r="J72" s="7" t="s">
        <v>156</v>
      </c>
      <c r="K72" s="17">
        <v>12</v>
      </c>
      <c r="L72" s="78"/>
      <c r="M72" s="16">
        <v>5500</v>
      </c>
      <c r="N72" s="16">
        <f t="shared" si="2"/>
        <v>5500</v>
      </c>
    </row>
    <row r="73" spans="1:14" ht="30" customHeight="1" x14ac:dyDescent="0.15">
      <c r="A73" s="81">
        <v>33</v>
      </c>
      <c r="B73" s="81"/>
      <c r="C73" s="81" t="s">
        <v>157</v>
      </c>
      <c r="D73" s="7" t="s">
        <v>26</v>
      </c>
      <c r="E73" s="7" t="s">
        <v>158</v>
      </c>
      <c r="F73" s="7" t="s">
        <v>35</v>
      </c>
      <c r="G73" s="15">
        <v>1800</v>
      </c>
      <c r="H73" s="16">
        <v>1036.03</v>
      </c>
      <c r="I73" s="16">
        <v>1036.03</v>
      </c>
      <c r="J73" s="7" t="s">
        <v>17</v>
      </c>
      <c r="K73" s="15">
        <v>12</v>
      </c>
      <c r="L73" s="78" t="s">
        <v>18</v>
      </c>
      <c r="M73" s="16">
        <v>518015</v>
      </c>
      <c r="N73" s="16">
        <f t="shared" si="2"/>
        <v>518015</v>
      </c>
    </row>
    <row r="74" spans="1:14" ht="30" customHeight="1" x14ac:dyDescent="0.15">
      <c r="A74" s="81"/>
      <c r="B74" s="81"/>
      <c r="C74" s="81"/>
      <c r="D74" s="7" t="s">
        <v>50</v>
      </c>
      <c r="E74" s="7" t="s">
        <v>159</v>
      </c>
      <c r="F74" s="7" t="s">
        <v>35</v>
      </c>
      <c r="G74" s="15">
        <v>1800</v>
      </c>
      <c r="H74" s="16">
        <v>240.16</v>
      </c>
      <c r="I74" s="16">
        <v>240.16</v>
      </c>
      <c r="J74" s="7" t="s">
        <v>20</v>
      </c>
      <c r="K74" s="15">
        <v>12</v>
      </c>
      <c r="L74" s="78"/>
      <c r="M74" s="16">
        <v>120080</v>
      </c>
      <c r="N74" s="16">
        <f t="shared" si="2"/>
        <v>120080</v>
      </c>
    </row>
    <row r="75" spans="1:14" ht="30" customHeight="1" x14ac:dyDescent="0.15">
      <c r="A75" s="81"/>
      <c r="B75" s="81"/>
      <c r="C75" s="81"/>
      <c r="D75" s="7" t="s">
        <v>160</v>
      </c>
      <c r="E75" s="7" t="s">
        <v>161</v>
      </c>
      <c r="F75" s="7" t="s">
        <v>35</v>
      </c>
      <c r="G75" s="15">
        <v>1800</v>
      </c>
      <c r="H75" s="16">
        <v>183.3</v>
      </c>
      <c r="I75" s="16">
        <v>183.3</v>
      </c>
      <c r="J75" s="7" t="s">
        <v>20</v>
      </c>
      <c r="K75" s="15">
        <v>12</v>
      </c>
      <c r="L75" s="78"/>
      <c r="M75" s="16">
        <v>91650</v>
      </c>
      <c r="N75" s="16">
        <f t="shared" si="2"/>
        <v>91650</v>
      </c>
    </row>
    <row r="76" spans="1:14" ht="30" customHeight="1" x14ac:dyDescent="0.15">
      <c r="A76" s="81"/>
      <c r="B76" s="81"/>
      <c r="C76" s="81"/>
      <c r="D76" s="7" t="s">
        <v>74</v>
      </c>
      <c r="E76" s="7" t="s">
        <v>162</v>
      </c>
      <c r="F76" s="7" t="s">
        <v>35</v>
      </c>
      <c r="G76" s="15">
        <v>1800</v>
      </c>
      <c r="H76" s="16">
        <v>74.5</v>
      </c>
      <c r="I76" s="16">
        <v>74.5</v>
      </c>
      <c r="J76" s="7" t="s">
        <v>17</v>
      </c>
      <c r="K76" s="15">
        <v>12</v>
      </c>
      <c r="L76" s="78"/>
      <c r="M76" s="16">
        <v>37250</v>
      </c>
      <c r="N76" s="16">
        <f t="shared" si="2"/>
        <v>37250</v>
      </c>
    </row>
    <row r="77" spans="1:14" ht="30" customHeight="1" x14ac:dyDescent="0.15">
      <c r="A77" s="81"/>
      <c r="B77" s="81"/>
      <c r="C77" s="81"/>
      <c r="D77" s="7" t="s">
        <v>53</v>
      </c>
      <c r="E77" s="7" t="s">
        <v>163</v>
      </c>
      <c r="F77" s="7" t="s">
        <v>35</v>
      </c>
      <c r="G77" s="15">
        <v>1800</v>
      </c>
      <c r="H77" s="16">
        <v>69.900000000000006</v>
      </c>
      <c r="I77" s="16">
        <v>69.900000000000006</v>
      </c>
      <c r="J77" s="7" t="s">
        <v>17</v>
      </c>
      <c r="K77" s="15">
        <v>12</v>
      </c>
      <c r="L77" s="78"/>
      <c r="M77" s="16">
        <v>34950</v>
      </c>
      <c r="N77" s="16">
        <f t="shared" si="2"/>
        <v>34950</v>
      </c>
    </row>
    <row r="78" spans="1:14" ht="30" customHeight="1" x14ac:dyDescent="0.15">
      <c r="A78" s="81"/>
      <c r="B78" s="81"/>
      <c r="C78" s="81"/>
      <c r="D78" s="7" t="s">
        <v>164</v>
      </c>
      <c r="E78" s="7" t="s">
        <v>165</v>
      </c>
      <c r="F78" s="7" t="s">
        <v>35</v>
      </c>
      <c r="G78" s="15">
        <v>1800</v>
      </c>
      <c r="H78" s="16">
        <v>168.35</v>
      </c>
      <c r="I78" s="16">
        <v>168.35</v>
      </c>
      <c r="J78" s="7" t="s">
        <v>17</v>
      </c>
      <c r="K78" s="15">
        <v>12</v>
      </c>
      <c r="L78" s="78"/>
      <c r="M78" s="16">
        <v>84175</v>
      </c>
      <c r="N78" s="16">
        <f t="shared" si="2"/>
        <v>84175</v>
      </c>
    </row>
    <row r="79" spans="1:14" ht="30" customHeight="1" x14ac:dyDescent="0.15">
      <c r="A79" s="81"/>
      <c r="B79" s="81"/>
      <c r="C79" s="81"/>
      <c r="D79" s="7" t="s">
        <v>74</v>
      </c>
      <c r="E79" s="7" t="s">
        <v>166</v>
      </c>
      <c r="F79" s="7" t="s">
        <v>35</v>
      </c>
      <c r="G79" s="15">
        <v>1800</v>
      </c>
      <c r="H79" s="16">
        <v>6.2</v>
      </c>
      <c r="I79" s="16">
        <v>6.2</v>
      </c>
      <c r="J79" s="7" t="s">
        <v>37</v>
      </c>
      <c r="K79" s="15">
        <v>12</v>
      </c>
      <c r="L79" s="78"/>
      <c r="M79" s="16">
        <v>3100</v>
      </c>
      <c r="N79" s="16">
        <f t="shared" si="2"/>
        <v>3100</v>
      </c>
    </row>
    <row r="80" spans="1:14" ht="30" customHeight="1" x14ac:dyDescent="0.15">
      <c r="A80" s="81"/>
      <c r="B80" s="81"/>
      <c r="C80" s="81"/>
      <c r="D80" s="7" t="s">
        <v>77</v>
      </c>
      <c r="E80" s="7" t="s">
        <v>167</v>
      </c>
      <c r="F80" s="7" t="s">
        <v>35</v>
      </c>
      <c r="G80" s="15">
        <v>1800</v>
      </c>
      <c r="H80" s="16">
        <v>17.73</v>
      </c>
      <c r="I80" s="16">
        <v>17.73</v>
      </c>
      <c r="J80" s="7" t="s">
        <v>168</v>
      </c>
      <c r="K80" s="15">
        <v>12</v>
      </c>
      <c r="L80" s="78"/>
      <c r="M80" s="16">
        <v>8865</v>
      </c>
      <c r="N80" s="16">
        <f t="shared" si="2"/>
        <v>8865</v>
      </c>
    </row>
    <row r="81" spans="1:14" ht="30" customHeight="1" x14ac:dyDescent="0.15">
      <c r="A81" s="81"/>
      <c r="B81" s="81"/>
      <c r="C81" s="81"/>
      <c r="D81" s="7" t="s">
        <v>74</v>
      </c>
      <c r="E81" s="7" t="s">
        <v>169</v>
      </c>
      <c r="F81" s="7" t="s">
        <v>35</v>
      </c>
      <c r="G81" s="15">
        <v>1800</v>
      </c>
      <c r="H81" s="16">
        <v>23.03</v>
      </c>
      <c r="I81" s="16">
        <v>23.03</v>
      </c>
      <c r="J81" s="7" t="s">
        <v>20</v>
      </c>
      <c r="K81" s="15">
        <v>12</v>
      </c>
      <c r="L81" s="78"/>
      <c r="M81" s="16">
        <v>11515</v>
      </c>
      <c r="N81" s="16">
        <f t="shared" si="2"/>
        <v>11515</v>
      </c>
    </row>
    <row r="82" spans="1:14" ht="30" customHeight="1" x14ac:dyDescent="0.15">
      <c r="A82" s="104">
        <v>34</v>
      </c>
      <c r="B82" s="81"/>
      <c r="C82" s="81" t="s">
        <v>170</v>
      </c>
      <c r="D82" s="7" t="s">
        <v>58</v>
      </c>
      <c r="E82" s="7" t="s">
        <v>171</v>
      </c>
      <c r="F82" s="7" t="s">
        <v>35</v>
      </c>
      <c r="G82" s="15">
        <v>1800</v>
      </c>
      <c r="H82" s="16">
        <v>12</v>
      </c>
      <c r="I82" s="16">
        <v>12</v>
      </c>
      <c r="J82" s="7" t="s">
        <v>28</v>
      </c>
      <c r="K82" s="15">
        <v>12</v>
      </c>
      <c r="L82" s="78" t="s">
        <v>18</v>
      </c>
      <c r="M82" s="16">
        <v>6000</v>
      </c>
      <c r="N82" s="16">
        <f t="shared" si="2"/>
        <v>6000</v>
      </c>
    </row>
    <row r="83" spans="1:14" ht="30" customHeight="1" x14ac:dyDescent="0.15">
      <c r="A83" s="104"/>
      <c r="B83" s="81"/>
      <c r="C83" s="81"/>
      <c r="D83" s="7" t="s">
        <v>41</v>
      </c>
      <c r="E83" s="7" t="s">
        <v>172</v>
      </c>
      <c r="F83" s="7" t="s">
        <v>35</v>
      </c>
      <c r="G83" s="15">
        <v>1800</v>
      </c>
      <c r="H83" s="16">
        <v>440.93</v>
      </c>
      <c r="I83" s="16">
        <v>440.93</v>
      </c>
      <c r="J83" s="7" t="s">
        <v>28</v>
      </c>
      <c r="K83" s="15">
        <v>12</v>
      </c>
      <c r="L83" s="78"/>
      <c r="M83" s="16">
        <v>220465</v>
      </c>
      <c r="N83" s="16">
        <f t="shared" si="2"/>
        <v>220465</v>
      </c>
    </row>
    <row r="84" spans="1:14" ht="30" customHeight="1" x14ac:dyDescent="0.15">
      <c r="A84" s="104">
        <v>35</v>
      </c>
      <c r="B84" s="81"/>
      <c r="C84" s="81" t="s">
        <v>173</v>
      </c>
      <c r="D84" s="7" t="s">
        <v>174</v>
      </c>
      <c r="E84" s="7" t="s">
        <v>175</v>
      </c>
      <c r="F84" s="7" t="s">
        <v>35</v>
      </c>
      <c r="G84" s="15">
        <v>1800</v>
      </c>
      <c r="H84" s="16">
        <v>173</v>
      </c>
      <c r="I84" s="16">
        <v>129</v>
      </c>
      <c r="J84" s="7" t="s">
        <v>28</v>
      </c>
      <c r="K84" s="15">
        <v>12</v>
      </c>
      <c r="L84" s="78" t="s">
        <v>18</v>
      </c>
      <c r="M84" s="16">
        <v>64500</v>
      </c>
      <c r="N84" s="16">
        <f t="shared" si="2"/>
        <v>64500</v>
      </c>
    </row>
    <row r="85" spans="1:14" ht="30" customHeight="1" x14ac:dyDescent="0.15">
      <c r="A85" s="104"/>
      <c r="B85" s="81"/>
      <c r="C85" s="81"/>
      <c r="D85" s="7" t="s">
        <v>174</v>
      </c>
      <c r="E85" s="7" t="s">
        <v>176</v>
      </c>
      <c r="F85" s="7" t="s">
        <v>35</v>
      </c>
      <c r="G85" s="15">
        <v>1800</v>
      </c>
      <c r="H85" s="16">
        <v>30</v>
      </c>
      <c r="I85" s="16">
        <v>30</v>
      </c>
      <c r="J85" s="7" t="s">
        <v>131</v>
      </c>
      <c r="K85" s="15">
        <v>12</v>
      </c>
      <c r="L85" s="78"/>
      <c r="M85" s="16">
        <v>15000</v>
      </c>
      <c r="N85" s="16">
        <f t="shared" si="2"/>
        <v>15000</v>
      </c>
    </row>
    <row r="86" spans="1:14" ht="30" customHeight="1" x14ac:dyDescent="0.15">
      <c r="A86" s="104"/>
      <c r="B86" s="81"/>
      <c r="C86" s="81"/>
      <c r="D86" s="7" t="s">
        <v>93</v>
      </c>
      <c r="E86" s="7" t="s">
        <v>177</v>
      </c>
      <c r="F86" s="7" t="s">
        <v>35</v>
      </c>
      <c r="G86" s="15">
        <v>1800</v>
      </c>
      <c r="H86" s="16">
        <v>267.88</v>
      </c>
      <c r="I86" s="16">
        <v>255.88</v>
      </c>
      <c r="J86" s="7" t="s">
        <v>28</v>
      </c>
      <c r="K86" s="15">
        <v>12</v>
      </c>
      <c r="L86" s="78"/>
      <c r="M86" s="16">
        <v>127940</v>
      </c>
      <c r="N86" s="16">
        <f t="shared" si="2"/>
        <v>127940</v>
      </c>
    </row>
    <row r="87" spans="1:14" ht="30" customHeight="1" x14ac:dyDescent="0.15">
      <c r="A87" s="104"/>
      <c r="B87" s="81"/>
      <c r="C87" s="81"/>
      <c r="D87" s="7" t="s">
        <v>93</v>
      </c>
      <c r="E87" s="7" t="s">
        <v>178</v>
      </c>
      <c r="F87" s="7" t="s">
        <v>35</v>
      </c>
      <c r="G87" s="15">
        <v>1800</v>
      </c>
      <c r="H87" s="18">
        <v>11</v>
      </c>
      <c r="I87" s="18">
        <v>11</v>
      </c>
      <c r="J87" s="7" t="s">
        <v>179</v>
      </c>
      <c r="K87" s="15">
        <v>12</v>
      </c>
      <c r="L87" s="78"/>
      <c r="M87" s="16">
        <v>5500</v>
      </c>
      <c r="N87" s="16">
        <f t="shared" si="2"/>
        <v>5500</v>
      </c>
    </row>
    <row r="88" spans="1:14" ht="30" customHeight="1" x14ac:dyDescent="0.15">
      <c r="A88" s="9">
        <v>36</v>
      </c>
      <c r="B88" s="81"/>
      <c r="C88" s="26" t="s">
        <v>180</v>
      </c>
      <c r="D88" s="7" t="s">
        <v>44</v>
      </c>
      <c r="E88" s="26" t="s">
        <v>181</v>
      </c>
      <c r="F88" s="9" t="s">
        <v>120</v>
      </c>
      <c r="G88" s="17">
        <v>1800</v>
      </c>
      <c r="H88" s="18">
        <v>50</v>
      </c>
      <c r="I88" s="18">
        <v>50</v>
      </c>
      <c r="J88" s="7" t="s">
        <v>37</v>
      </c>
      <c r="K88" s="17">
        <v>12</v>
      </c>
      <c r="L88" s="15" t="s">
        <v>18</v>
      </c>
      <c r="M88" s="16">
        <v>25000</v>
      </c>
      <c r="N88" s="16">
        <f t="shared" si="2"/>
        <v>25000</v>
      </c>
    </row>
    <row r="89" spans="1:14" ht="30" customHeight="1" x14ac:dyDescent="0.15">
      <c r="A89" s="104">
        <v>37</v>
      </c>
      <c r="B89" s="81"/>
      <c r="C89" s="81" t="s">
        <v>182</v>
      </c>
      <c r="D89" s="7" t="s">
        <v>81</v>
      </c>
      <c r="E89" s="7" t="s">
        <v>183</v>
      </c>
      <c r="F89" s="7" t="s">
        <v>16</v>
      </c>
      <c r="G89" s="15">
        <v>1800</v>
      </c>
      <c r="H89" s="16">
        <v>80.5</v>
      </c>
      <c r="I89" s="16">
        <v>80.5</v>
      </c>
      <c r="J89" s="7" t="s">
        <v>67</v>
      </c>
      <c r="K89" s="15">
        <v>12</v>
      </c>
      <c r="L89" s="78" t="s">
        <v>18</v>
      </c>
      <c r="M89" s="16">
        <v>40250</v>
      </c>
      <c r="N89" s="16">
        <f t="shared" si="2"/>
        <v>40250</v>
      </c>
    </row>
    <row r="90" spans="1:14" ht="30" customHeight="1" x14ac:dyDescent="0.15">
      <c r="A90" s="104"/>
      <c r="B90" s="81"/>
      <c r="C90" s="81"/>
      <c r="D90" s="7" t="s">
        <v>93</v>
      </c>
      <c r="E90" s="7" t="s">
        <v>184</v>
      </c>
      <c r="F90" s="7" t="s">
        <v>16</v>
      </c>
      <c r="G90" s="17">
        <v>1800</v>
      </c>
      <c r="H90" s="16">
        <v>39.85</v>
      </c>
      <c r="I90" s="16">
        <v>39.85</v>
      </c>
      <c r="J90" s="7" t="s">
        <v>17</v>
      </c>
      <c r="K90" s="17">
        <v>12</v>
      </c>
      <c r="L90" s="78"/>
      <c r="M90" s="16">
        <v>19925</v>
      </c>
      <c r="N90" s="16">
        <f t="shared" si="2"/>
        <v>19925</v>
      </c>
    </row>
    <row r="91" spans="1:14" ht="30" customHeight="1" x14ac:dyDescent="0.15">
      <c r="A91" s="104">
        <v>38</v>
      </c>
      <c r="B91" s="81" t="s">
        <v>12</v>
      </c>
      <c r="C91" s="81" t="s">
        <v>185</v>
      </c>
      <c r="D91" s="7" t="s">
        <v>58</v>
      </c>
      <c r="E91" s="7" t="s">
        <v>186</v>
      </c>
      <c r="F91" s="7" t="s">
        <v>16</v>
      </c>
      <c r="G91" s="15">
        <v>1800</v>
      </c>
      <c r="H91" s="16">
        <v>196.65</v>
      </c>
      <c r="I91" s="16">
        <v>196.65</v>
      </c>
      <c r="J91" s="7" t="s">
        <v>187</v>
      </c>
      <c r="K91" s="15">
        <v>12</v>
      </c>
      <c r="L91" s="78" t="s">
        <v>18</v>
      </c>
      <c r="M91" s="16">
        <v>98325</v>
      </c>
      <c r="N91" s="16">
        <f t="shared" si="2"/>
        <v>98325</v>
      </c>
    </row>
    <row r="92" spans="1:14" ht="30" customHeight="1" x14ac:dyDescent="0.15">
      <c r="A92" s="104"/>
      <c r="B92" s="81"/>
      <c r="C92" s="81"/>
      <c r="D92" s="7" t="s">
        <v>33</v>
      </c>
      <c r="E92" s="7" t="s">
        <v>188</v>
      </c>
      <c r="F92" s="7" t="s">
        <v>16</v>
      </c>
      <c r="G92" s="15">
        <v>1800</v>
      </c>
      <c r="H92" s="16">
        <v>7.2</v>
      </c>
      <c r="I92" s="16">
        <v>7.2</v>
      </c>
      <c r="J92" s="7" t="s">
        <v>187</v>
      </c>
      <c r="K92" s="15">
        <v>12</v>
      </c>
      <c r="L92" s="78"/>
      <c r="M92" s="16">
        <v>3600</v>
      </c>
      <c r="N92" s="16">
        <f t="shared" si="2"/>
        <v>3600</v>
      </c>
    </row>
    <row r="93" spans="1:14" ht="30" customHeight="1" x14ac:dyDescent="0.15">
      <c r="A93" s="104">
        <v>39</v>
      </c>
      <c r="B93" s="81"/>
      <c r="C93" s="81" t="s">
        <v>189</v>
      </c>
      <c r="D93" s="7" t="s">
        <v>14</v>
      </c>
      <c r="E93" s="7" t="s">
        <v>190</v>
      </c>
      <c r="F93" s="7" t="s">
        <v>16</v>
      </c>
      <c r="G93" s="15">
        <v>1800</v>
      </c>
      <c r="H93" s="16">
        <v>87</v>
      </c>
      <c r="I93" s="18">
        <v>86</v>
      </c>
      <c r="J93" s="7" t="s">
        <v>191</v>
      </c>
      <c r="K93" s="15">
        <v>12</v>
      </c>
      <c r="L93" s="78" t="s">
        <v>18</v>
      </c>
      <c r="M93" s="16">
        <v>43000</v>
      </c>
      <c r="N93" s="16">
        <f t="shared" si="2"/>
        <v>43000</v>
      </c>
    </row>
    <row r="94" spans="1:14" ht="30" customHeight="1" x14ac:dyDescent="0.15">
      <c r="A94" s="104"/>
      <c r="B94" s="81"/>
      <c r="C94" s="81"/>
      <c r="D94" s="7" t="s">
        <v>192</v>
      </c>
      <c r="E94" s="7" t="s">
        <v>193</v>
      </c>
      <c r="F94" s="7" t="s">
        <v>16</v>
      </c>
      <c r="G94" s="15">
        <v>1800</v>
      </c>
      <c r="H94" s="16">
        <v>28</v>
      </c>
      <c r="I94" s="18">
        <v>28</v>
      </c>
      <c r="J94" s="7" t="s">
        <v>191</v>
      </c>
      <c r="K94" s="15">
        <v>12</v>
      </c>
      <c r="L94" s="78"/>
      <c r="M94" s="16">
        <v>14000</v>
      </c>
      <c r="N94" s="16">
        <f t="shared" si="2"/>
        <v>14000</v>
      </c>
    </row>
    <row r="95" spans="1:14" ht="30" customHeight="1" x14ac:dyDescent="0.15">
      <c r="A95" s="104">
        <v>40</v>
      </c>
      <c r="B95" s="81"/>
      <c r="C95" s="81" t="s">
        <v>194</v>
      </c>
      <c r="D95" s="7" t="s">
        <v>192</v>
      </c>
      <c r="E95" s="7" t="s">
        <v>195</v>
      </c>
      <c r="F95" s="7" t="s">
        <v>16</v>
      </c>
      <c r="G95" s="15">
        <v>1800</v>
      </c>
      <c r="H95" s="16">
        <v>154.72</v>
      </c>
      <c r="I95" s="16">
        <v>154.72</v>
      </c>
      <c r="J95" s="7" t="s">
        <v>168</v>
      </c>
      <c r="K95" s="15">
        <v>12</v>
      </c>
      <c r="L95" s="78" t="s">
        <v>18</v>
      </c>
      <c r="M95" s="16">
        <v>77360</v>
      </c>
      <c r="N95" s="16">
        <f t="shared" si="2"/>
        <v>77360</v>
      </c>
    </row>
    <row r="96" spans="1:14" ht="30" customHeight="1" x14ac:dyDescent="0.15">
      <c r="A96" s="104"/>
      <c r="B96" s="81"/>
      <c r="C96" s="81"/>
      <c r="D96" s="7" t="s">
        <v>14</v>
      </c>
      <c r="E96" s="7" t="s">
        <v>196</v>
      </c>
      <c r="F96" s="7" t="s">
        <v>16</v>
      </c>
      <c r="G96" s="15">
        <v>1800</v>
      </c>
      <c r="H96" s="16">
        <v>30</v>
      </c>
      <c r="I96" s="16">
        <v>29</v>
      </c>
      <c r="J96" s="7" t="s">
        <v>17</v>
      </c>
      <c r="K96" s="15">
        <v>12</v>
      </c>
      <c r="L96" s="78"/>
      <c r="M96" s="16">
        <v>14500</v>
      </c>
      <c r="N96" s="16">
        <f t="shared" si="2"/>
        <v>14500</v>
      </c>
    </row>
    <row r="97" spans="1:14" ht="30" customHeight="1" x14ac:dyDescent="0.15">
      <c r="A97" s="9">
        <v>41</v>
      </c>
      <c r="B97" s="81"/>
      <c r="C97" s="7" t="s">
        <v>197</v>
      </c>
      <c r="D97" s="7" t="s">
        <v>198</v>
      </c>
      <c r="E97" s="7" t="s">
        <v>199</v>
      </c>
      <c r="F97" s="7" t="s">
        <v>16</v>
      </c>
      <c r="G97" s="15">
        <v>1800</v>
      </c>
      <c r="H97" s="16">
        <v>242.57</v>
      </c>
      <c r="I97" s="16">
        <v>242.57</v>
      </c>
      <c r="J97" s="7" t="s">
        <v>17</v>
      </c>
      <c r="K97" s="15">
        <v>12</v>
      </c>
      <c r="L97" s="15" t="s">
        <v>18</v>
      </c>
      <c r="M97" s="16">
        <v>121285</v>
      </c>
      <c r="N97" s="16">
        <f t="shared" si="2"/>
        <v>121285</v>
      </c>
    </row>
    <row r="98" spans="1:14" ht="30" customHeight="1" x14ac:dyDescent="0.15">
      <c r="A98" s="9">
        <v>42</v>
      </c>
      <c r="B98" s="81"/>
      <c r="C98" s="12" t="s">
        <v>200</v>
      </c>
      <c r="D98" s="11" t="s">
        <v>201</v>
      </c>
      <c r="E98" s="12" t="s">
        <v>202</v>
      </c>
      <c r="F98" s="11" t="s">
        <v>120</v>
      </c>
      <c r="G98" s="20">
        <v>1800</v>
      </c>
      <c r="H98" s="25">
        <v>42.8</v>
      </c>
      <c r="I98" s="25">
        <v>42.8</v>
      </c>
      <c r="J98" s="12" t="s">
        <v>17</v>
      </c>
      <c r="K98" s="20">
        <v>12</v>
      </c>
      <c r="L98" s="20" t="s">
        <v>101</v>
      </c>
      <c r="M98" s="25">
        <v>14979.999999999998</v>
      </c>
      <c r="N98" s="25">
        <f>I98*350</f>
        <v>14979.999999999998</v>
      </c>
    </row>
    <row r="99" spans="1:14" ht="30" customHeight="1" x14ac:dyDescent="0.15">
      <c r="A99" s="104">
        <v>43</v>
      </c>
      <c r="B99" s="81"/>
      <c r="C99" s="81" t="s">
        <v>203</v>
      </c>
      <c r="D99" s="7" t="s">
        <v>198</v>
      </c>
      <c r="E99" s="7" t="s">
        <v>204</v>
      </c>
      <c r="F99" s="7" t="s">
        <v>35</v>
      </c>
      <c r="G99" s="15">
        <v>1800</v>
      </c>
      <c r="H99" s="16">
        <v>453.89</v>
      </c>
      <c r="I99" s="16">
        <v>453.89</v>
      </c>
      <c r="J99" s="7" t="s">
        <v>17</v>
      </c>
      <c r="K99" s="15">
        <v>12</v>
      </c>
      <c r="L99" s="78" t="s">
        <v>18</v>
      </c>
      <c r="M99" s="16">
        <v>226945</v>
      </c>
      <c r="N99" s="16">
        <f t="shared" ref="N99:N130" si="3">I99*500</f>
        <v>226945</v>
      </c>
    </row>
    <row r="100" spans="1:14" ht="30" customHeight="1" x14ac:dyDescent="0.15">
      <c r="A100" s="104"/>
      <c r="B100" s="81"/>
      <c r="C100" s="81"/>
      <c r="D100" s="7" t="s">
        <v>106</v>
      </c>
      <c r="E100" s="7" t="s">
        <v>205</v>
      </c>
      <c r="F100" s="7" t="s">
        <v>35</v>
      </c>
      <c r="G100" s="17">
        <v>1800</v>
      </c>
      <c r="H100" s="16">
        <v>156.36000000000001</v>
      </c>
      <c r="I100" s="16">
        <v>156.36000000000001</v>
      </c>
      <c r="J100" s="7" t="s">
        <v>17</v>
      </c>
      <c r="K100" s="17">
        <v>12</v>
      </c>
      <c r="L100" s="78"/>
      <c r="M100" s="16">
        <v>78180</v>
      </c>
      <c r="N100" s="16">
        <f t="shared" si="3"/>
        <v>78180</v>
      </c>
    </row>
    <row r="101" spans="1:14" ht="30" customHeight="1" x14ac:dyDescent="0.15">
      <c r="A101" s="9">
        <v>44</v>
      </c>
      <c r="B101" s="81"/>
      <c r="C101" s="7" t="s">
        <v>206</v>
      </c>
      <c r="D101" s="7" t="s">
        <v>106</v>
      </c>
      <c r="E101" s="7" t="s">
        <v>207</v>
      </c>
      <c r="F101" s="9" t="s">
        <v>16</v>
      </c>
      <c r="G101" s="17">
        <v>1800</v>
      </c>
      <c r="H101" s="16">
        <v>154.05000000000001</v>
      </c>
      <c r="I101" s="18">
        <v>125.71</v>
      </c>
      <c r="J101" s="7" t="s">
        <v>20</v>
      </c>
      <c r="K101" s="17">
        <v>12</v>
      </c>
      <c r="L101" s="15" t="s">
        <v>18</v>
      </c>
      <c r="M101" s="16">
        <v>62855</v>
      </c>
      <c r="N101" s="16">
        <f t="shared" si="3"/>
        <v>62855</v>
      </c>
    </row>
    <row r="102" spans="1:14" ht="30" customHeight="1" x14ac:dyDescent="0.15">
      <c r="A102" s="9">
        <v>45</v>
      </c>
      <c r="B102" s="81"/>
      <c r="C102" s="28" t="s">
        <v>208</v>
      </c>
      <c r="D102" s="12" t="s">
        <v>198</v>
      </c>
      <c r="E102" s="12" t="s">
        <v>209</v>
      </c>
      <c r="F102" s="12" t="s">
        <v>16</v>
      </c>
      <c r="G102" s="20">
        <v>1800</v>
      </c>
      <c r="H102" s="22">
        <v>100.2</v>
      </c>
      <c r="I102" s="22">
        <v>100.2</v>
      </c>
      <c r="J102" s="12" t="s">
        <v>17</v>
      </c>
      <c r="K102" s="20">
        <v>12</v>
      </c>
      <c r="L102" s="20" t="s">
        <v>101</v>
      </c>
      <c r="M102" s="25">
        <v>35070</v>
      </c>
      <c r="N102" s="25">
        <f>I102*350</f>
        <v>35070</v>
      </c>
    </row>
    <row r="103" spans="1:14" ht="30" customHeight="1" x14ac:dyDescent="0.15">
      <c r="A103" s="104">
        <v>46</v>
      </c>
      <c r="B103" s="81"/>
      <c r="C103" s="81" t="s">
        <v>210</v>
      </c>
      <c r="D103" s="7" t="s">
        <v>65</v>
      </c>
      <c r="E103" s="7" t="s">
        <v>211</v>
      </c>
      <c r="F103" s="7" t="s">
        <v>35</v>
      </c>
      <c r="G103" s="17">
        <v>1800</v>
      </c>
      <c r="H103" s="16">
        <v>114.22</v>
      </c>
      <c r="I103" s="16">
        <v>114.22</v>
      </c>
      <c r="J103" s="7" t="s">
        <v>37</v>
      </c>
      <c r="K103" s="17">
        <v>12</v>
      </c>
      <c r="L103" s="78" t="s">
        <v>18</v>
      </c>
      <c r="M103" s="16">
        <v>57110</v>
      </c>
      <c r="N103" s="16">
        <f t="shared" si="3"/>
        <v>57110</v>
      </c>
    </row>
    <row r="104" spans="1:14" ht="30" customHeight="1" x14ac:dyDescent="0.15">
      <c r="A104" s="104"/>
      <c r="B104" s="81"/>
      <c r="C104" s="81"/>
      <c r="D104" s="9" t="s">
        <v>198</v>
      </c>
      <c r="E104" s="7" t="s">
        <v>212</v>
      </c>
      <c r="F104" s="9" t="s">
        <v>16</v>
      </c>
      <c r="G104" s="17">
        <v>1800</v>
      </c>
      <c r="H104" s="18">
        <v>58.33</v>
      </c>
      <c r="I104" s="18">
        <v>58.33</v>
      </c>
      <c r="J104" s="7" t="s">
        <v>37</v>
      </c>
      <c r="K104" s="17">
        <v>12</v>
      </c>
      <c r="L104" s="78"/>
      <c r="M104" s="16">
        <v>29165</v>
      </c>
      <c r="N104" s="16">
        <f t="shared" si="3"/>
        <v>29165</v>
      </c>
    </row>
    <row r="105" spans="1:14" ht="30" customHeight="1" x14ac:dyDescent="0.15">
      <c r="A105" s="104">
        <v>47</v>
      </c>
      <c r="B105" s="81"/>
      <c r="C105" s="81" t="s">
        <v>213</v>
      </c>
      <c r="D105" s="7" t="s">
        <v>198</v>
      </c>
      <c r="E105" s="7" t="s">
        <v>214</v>
      </c>
      <c r="F105" s="7" t="s">
        <v>16</v>
      </c>
      <c r="G105" s="17">
        <v>1800</v>
      </c>
      <c r="H105" s="16">
        <v>489.94</v>
      </c>
      <c r="I105" s="16">
        <v>489.94</v>
      </c>
      <c r="J105" s="7" t="s">
        <v>17</v>
      </c>
      <c r="K105" s="17">
        <v>12</v>
      </c>
      <c r="L105" s="78" t="s">
        <v>18</v>
      </c>
      <c r="M105" s="16">
        <v>244970</v>
      </c>
      <c r="N105" s="16">
        <f t="shared" si="3"/>
        <v>244970</v>
      </c>
    </row>
    <row r="106" spans="1:14" ht="30" customHeight="1" x14ac:dyDescent="0.15">
      <c r="A106" s="104"/>
      <c r="B106" s="81"/>
      <c r="C106" s="81"/>
      <c r="D106" s="7" t="s">
        <v>65</v>
      </c>
      <c r="E106" s="7" t="s">
        <v>215</v>
      </c>
      <c r="F106" s="7" t="s">
        <v>16</v>
      </c>
      <c r="G106" s="17">
        <v>1800</v>
      </c>
      <c r="H106" s="16">
        <v>561.44000000000005</v>
      </c>
      <c r="I106" s="16">
        <v>561.44000000000005</v>
      </c>
      <c r="J106" s="7" t="s">
        <v>17</v>
      </c>
      <c r="K106" s="17">
        <v>12</v>
      </c>
      <c r="L106" s="78"/>
      <c r="M106" s="16">
        <v>280720</v>
      </c>
      <c r="N106" s="16">
        <f t="shared" si="3"/>
        <v>280720</v>
      </c>
    </row>
    <row r="107" spans="1:14" ht="30" customHeight="1" x14ac:dyDescent="0.15">
      <c r="A107" s="9">
        <v>48</v>
      </c>
      <c r="B107" s="81"/>
      <c r="C107" s="7" t="s">
        <v>216</v>
      </c>
      <c r="D107" s="7" t="s">
        <v>198</v>
      </c>
      <c r="E107" s="7" t="s">
        <v>217</v>
      </c>
      <c r="F107" s="9" t="s">
        <v>120</v>
      </c>
      <c r="G107" s="17">
        <v>1800</v>
      </c>
      <c r="H107" s="16">
        <v>147.5</v>
      </c>
      <c r="I107" s="16">
        <v>147.5</v>
      </c>
      <c r="J107" s="7" t="s">
        <v>218</v>
      </c>
      <c r="K107" s="17">
        <v>12</v>
      </c>
      <c r="L107" s="15" t="s">
        <v>18</v>
      </c>
      <c r="M107" s="16">
        <v>73750</v>
      </c>
      <c r="N107" s="16">
        <f t="shared" si="3"/>
        <v>73750</v>
      </c>
    </row>
    <row r="108" spans="1:14" ht="30" customHeight="1" x14ac:dyDescent="0.15">
      <c r="A108" s="9">
        <v>49</v>
      </c>
      <c r="B108" s="81"/>
      <c r="C108" s="7" t="s">
        <v>219</v>
      </c>
      <c r="D108" s="7" t="s">
        <v>65</v>
      </c>
      <c r="E108" s="7" t="s">
        <v>220</v>
      </c>
      <c r="F108" s="7" t="s">
        <v>120</v>
      </c>
      <c r="G108" s="17">
        <v>1800</v>
      </c>
      <c r="H108" s="16">
        <v>139</v>
      </c>
      <c r="I108" s="16">
        <v>139</v>
      </c>
      <c r="J108" s="7" t="s">
        <v>110</v>
      </c>
      <c r="K108" s="17">
        <v>12</v>
      </c>
      <c r="L108" s="15" t="s">
        <v>18</v>
      </c>
      <c r="M108" s="16">
        <v>69500</v>
      </c>
      <c r="N108" s="16">
        <f t="shared" si="3"/>
        <v>69500</v>
      </c>
    </row>
    <row r="109" spans="1:14" ht="30" customHeight="1" x14ac:dyDescent="0.15">
      <c r="A109" s="9">
        <v>50</v>
      </c>
      <c r="B109" s="81"/>
      <c r="C109" s="7" t="s">
        <v>221</v>
      </c>
      <c r="D109" s="7" t="s">
        <v>22</v>
      </c>
      <c r="E109" s="7" t="s">
        <v>222</v>
      </c>
      <c r="F109" s="7" t="s">
        <v>35</v>
      </c>
      <c r="G109" s="17">
        <v>1800</v>
      </c>
      <c r="H109" s="16">
        <v>240.93</v>
      </c>
      <c r="I109" s="18">
        <v>232.93</v>
      </c>
      <c r="J109" s="7" t="s">
        <v>20</v>
      </c>
      <c r="K109" s="17">
        <v>12</v>
      </c>
      <c r="L109" s="15" t="s">
        <v>18</v>
      </c>
      <c r="M109" s="16">
        <v>116465</v>
      </c>
      <c r="N109" s="16">
        <f t="shared" si="3"/>
        <v>116465</v>
      </c>
    </row>
    <row r="110" spans="1:14" ht="30" customHeight="1" x14ac:dyDescent="0.15">
      <c r="A110" s="9">
        <v>51</v>
      </c>
      <c r="B110" s="81"/>
      <c r="C110" s="7" t="s">
        <v>223</v>
      </c>
      <c r="D110" s="7" t="s">
        <v>14</v>
      </c>
      <c r="E110" s="7" t="s">
        <v>224</v>
      </c>
      <c r="F110" s="7" t="s">
        <v>35</v>
      </c>
      <c r="G110" s="17">
        <v>1800</v>
      </c>
      <c r="H110" s="16">
        <v>787.4</v>
      </c>
      <c r="I110" s="18">
        <v>779.4</v>
      </c>
      <c r="J110" s="7" t="s">
        <v>17</v>
      </c>
      <c r="K110" s="17">
        <v>12</v>
      </c>
      <c r="L110" s="15" t="s">
        <v>18</v>
      </c>
      <c r="M110" s="16">
        <v>389700</v>
      </c>
      <c r="N110" s="16">
        <f t="shared" si="3"/>
        <v>389700</v>
      </c>
    </row>
    <row r="111" spans="1:14" ht="30" customHeight="1" x14ac:dyDescent="0.15">
      <c r="A111" s="81">
        <v>52</v>
      </c>
      <c r="B111" s="81"/>
      <c r="C111" s="81" t="s">
        <v>225</v>
      </c>
      <c r="D111" s="8" t="s">
        <v>226</v>
      </c>
      <c r="E111" s="7" t="s">
        <v>227</v>
      </c>
      <c r="F111" s="7" t="s">
        <v>35</v>
      </c>
      <c r="G111" s="15">
        <v>1800</v>
      </c>
      <c r="H111" s="32">
        <v>83</v>
      </c>
      <c r="I111" s="32">
        <v>83</v>
      </c>
      <c r="J111" s="7" t="s">
        <v>40</v>
      </c>
      <c r="K111" s="15">
        <v>12</v>
      </c>
      <c r="L111" s="78" t="s">
        <v>18</v>
      </c>
      <c r="M111" s="16">
        <v>41500</v>
      </c>
      <c r="N111" s="16">
        <f t="shared" si="3"/>
        <v>41500</v>
      </c>
    </row>
    <row r="112" spans="1:14" ht="30" customHeight="1" x14ac:dyDescent="0.15">
      <c r="A112" s="81"/>
      <c r="B112" s="81"/>
      <c r="C112" s="81"/>
      <c r="D112" s="7" t="s">
        <v>77</v>
      </c>
      <c r="E112" s="7" t="s">
        <v>228</v>
      </c>
      <c r="F112" s="7" t="s">
        <v>35</v>
      </c>
      <c r="G112" s="15">
        <v>1800</v>
      </c>
      <c r="H112" s="16">
        <v>590.99</v>
      </c>
      <c r="I112" s="16">
        <v>590.99</v>
      </c>
      <c r="J112" s="7" t="s">
        <v>40</v>
      </c>
      <c r="K112" s="15">
        <v>12</v>
      </c>
      <c r="L112" s="78"/>
      <c r="M112" s="16">
        <v>295495</v>
      </c>
      <c r="N112" s="16">
        <f t="shared" si="3"/>
        <v>295495</v>
      </c>
    </row>
    <row r="113" spans="1:14" ht="30" customHeight="1" x14ac:dyDescent="0.15">
      <c r="A113" s="81"/>
      <c r="B113" s="81"/>
      <c r="C113" s="81"/>
      <c r="D113" s="7" t="s">
        <v>50</v>
      </c>
      <c r="E113" s="7" t="s">
        <v>229</v>
      </c>
      <c r="F113" s="7" t="s">
        <v>35</v>
      </c>
      <c r="G113" s="15">
        <v>1800</v>
      </c>
      <c r="H113" s="16">
        <v>125.17</v>
      </c>
      <c r="I113" s="16">
        <v>125.17</v>
      </c>
      <c r="J113" s="7" t="s">
        <v>40</v>
      </c>
      <c r="K113" s="15">
        <v>12</v>
      </c>
      <c r="L113" s="78"/>
      <c r="M113" s="16">
        <v>62585</v>
      </c>
      <c r="N113" s="16">
        <f t="shared" si="3"/>
        <v>62585</v>
      </c>
    </row>
    <row r="114" spans="1:14" ht="30" customHeight="1" x14ac:dyDescent="0.15">
      <c r="A114" s="115">
        <v>53</v>
      </c>
      <c r="B114" s="81" t="s">
        <v>12</v>
      </c>
      <c r="C114" s="90" t="s">
        <v>230</v>
      </c>
      <c r="D114" s="29" t="s">
        <v>93</v>
      </c>
      <c r="E114" s="7" t="s">
        <v>231</v>
      </c>
      <c r="F114" s="7" t="s">
        <v>35</v>
      </c>
      <c r="G114" s="15">
        <v>1800</v>
      </c>
      <c r="H114" s="16">
        <v>131.5</v>
      </c>
      <c r="I114" s="16">
        <v>131.5</v>
      </c>
      <c r="J114" s="7" t="s">
        <v>20</v>
      </c>
      <c r="K114" s="15">
        <v>12</v>
      </c>
      <c r="L114" s="78" t="s">
        <v>18</v>
      </c>
      <c r="M114" s="16">
        <v>65750</v>
      </c>
      <c r="N114" s="16">
        <f t="shared" si="3"/>
        <v>65750</v>
      </c>
    </row>
    <row r="115" spans="1:14" ht="30" customHeight="1" x14ac:dyDescent="0.15">
      <c r="A115" s="104"/>
      <c r="B115" s="81"/>
      <c r="C115" s="81"/>
      <c r="D115" s="7" t="s">
        <v>61</v>
      </c>
      <c r="E115" s="7" t="s">
        <v>232</v>
      </c>
      <c r="F115" s="7" t="s">
        <v>35</v>
      </c>
      <c r="G115" s="15">
        <v>1800</v>
      </c>
      <c r="H115" s="16">
        <v>107.2</v>
      </c>
      <c r="I115" s="16">
        <v>107.2</v>
      </c>
      <c r="J115" s="7" t="s">
        <v>168</v>
      </c>
      <c r="K115" s="15">
        <v>12</v>
      </c>
      <c r="L115" s="78"/>
      <c r="M115" s="16">
        <v>53600</v>
      </c>
      <c r="N115" s="16">
        <f t="shared" si="3"/>
        <v>53600</v>
      </c>
    </row>
    <row r="116" spans="1:14" ht="30" customHeight="1" x14ac:dyDescent="0.15">
      <c r="A116" s="104"/>
      <c r="B116" s="81"/>
      <c r="C116" s="81"/>
      <c r="D116" s="7" t="s">
        <v>106</v>
      </c>
      <c r="E116" s="7" t="s">
        <v>233</v>
      </c>
      <c r="F116" s="7" t="s">
        <v>35</v>
      </c>
      <c r="G116" s="15">
        <v>1800</v>
      </c>
      <c r="H116" s="16">
        <v>230</v>
      </c>
      <c r="I116" s="16">
        <v>230</v>
      </c>
      <c r="J116" s="7" t="s">
        <v>168</v>
      </c>
      <c r="K116" s="15">
        <v>12</v>
      </c>
      <c r="L116" s="78"/>
      <c r="M116" s="16">
        <v>115000</v>
      </c>
      <c r="N116" s="16">
        <f t="shared" si="3"/>
        <v>115000</v>
      </c>
    </row>
    <row r="117" spans="1:14" ht="30" customHeight="1" x14ac:dyDescent="0.15">
      <c r="A117" s="9">
        <v>54</v>
      </c>
      <c r="B117" s="81"/>
      <c r="C117" s="7" t="s">
        <v>234</v>
      </c>
      <c r="D117" s="7" t="s">
        <v>48</v>
      </c>
      <c r="E117" s="7" t="s">
        <v>235</v>
      </c>
      <c r="F117" s="7" t="s">
        <v>16</v>
      </c>
      <c r="G117" s="15">
        <v>1800</v>
      </c>
      <c r="H117" s="16">
        <v>345.08</v>
      </c>
      <c r="I117" s="16">
        <v>294.08</v>
      </c>
      <c r="J117" s="7" t="s">
        <v>110</v>
      </c>
      <c r="K117" s="15">
        <v>12</v>
      </c>
      <c r="L117" s="15" t="s">
        <v>18</v>
      </c>
      <c r="M117" s="16">
        <v>147040</v>
      </c>
      <c r="N117" s="16">
        <f t="shared" si="3"/>
        <v>147040</v>
      </c>
    </row>
    <row r="118" spans="1:14" ht="30" customHeight="1" x14ac:dyDescent="0.15">
      <c r="A118" s="9">
        <v>55</v>
      </c>
      <c r="B118" s="81"/>
      <c r="C118" s="7" t="s">
        <v>236</v>
      </c>
      <c r="D118" s="7" t="s">
        <v>22</v>
      </c>
      <c r="E118" s="7" t="s">
        <v>237</v>
      </c>
      <c r="F118" s="7" t="s">
        <v>120</v>
      </c>
      <c r="G118" s="15">
        <v>1800</v>
      </c>
      <c r="H118" s="16">
        <v>66.650000000000006</v>
      </c>
      <c r="I118" s="16">
        <v>66.650000000000006</v>
      </c>
      <c r="J118" s="7" t="s">
        <v>17</v>
      </c>
      <c r="K118" s="15">
        <v>12</v>
      </c>
      <c r="L118" s="15" t="s">
        <v>18</v>
      </c>
      <c r="M118" s="16">
        <v>33325</v>
      </c>
      <c r="N118" s="16">
        <f t="shared" si="3"/>
        <v>33325</v>
      </c>
    </row>
    <row r="119" spans="1:14" ht="30" customHeight="1" x14ac:dyDescent="0.15">
      <c r="A119" s="9">
        <v>56</v>
      </c>
      <c r="B119" s="81"/>
      <c r="C119" s="7" t="s">
        <v>238</v>
      </c>
      <c r="D119" s="7" t="s">
        <v>22</v>
      </c>
      <c r="E119" s="7" t="s">
        <v>239</v>
      </c>
      <c r="F119" s="7" t="s">
        <v>120</v>
      </c>
      <c r="G119" s="15">
        <v>2000</v>
      </c>
      <c r="H119" s="18">
        <v>73</v>
      </c>
      <c r="I119" s="18">
        <v>73</v>
      </c>
      <c r="J119" s="7" t="s">
        <v>17</v>
      </c>
      <c r="K119" s="15">
        <v>12</v>
      </c>
      <c r="L119" s="15" t="s">
        <v>18</v>
      </c>
      <c r="M119" s="16">
        <v>36500</v>
      </c>
      <c r="N119" s="16">
        <f t="shared" si="3"/>
        <v>36500</v>
      </c>
    </row>
    <row r="120" spans="1:14" ht="30" customHeight="1" x14ac:dyDescent="0.15">
      <c r="A120" s="9">
        <v>57</v>
      </c>
      <c r="B120" s="81"/>
      <c r="C120" s="7" t="s">
        <v>240</v>
      </c>
      <c r="D120" s="7" t="s">
        <v>22</v>
      </c>
      <c r="E120" s="7" t="s">
        <v>241</v>
      </c>
      <c r="F120" s="9" t="s">
        <v>31</v>
      </c>
      <c r="G120" s="15">
        <v>1800</v>
      </c>
      <c r="H120" s="16">
        <v>387.57</v>
      </c>
      <c r="I120" s="16">
        <v>377.57</v>
      </c>
      <c r="J120" s="7" t="s">
        <v>242</v>
      </c>
      <c r="K120" s="15">
        <v>12</v>
      </c>
      <c r="L120" s="15" t="s">
        <v>18</v>
      </c>
      <c r="M120" s="16">
        <v>188785</v>
      </c>
      <c r="N120" s="16">
        <f t="shared" si="3"/>
        <v>188785</v>
      </c>
    </row>
    <row r="121" spans="1:14" ht="30" customHeight="1" x14ac:dyDescent="0.15">
      <c r="A121" s="9">
        <v>58</v>
      </c>
      <c r="B121" s="81"/>
      <c r="C121" s="12" t="s">
        <v>243</v>
      </c>
      <c r="D121" s="12" t="s">
        <v>48</v>
      </c>
      <c r="E121" s="12" t="s">
        <v>244</v>
      </c>
      <c r="F121" s="12" t="s">
        <v>31</v>
      </c>
      <c r="G121" s="33">
        <v>1800</v>
      </c>
      <c r="H121" s="25">
        <v>214.57</v>
      </c>
      <c r="I121" s="25">
        <v>214.57</v>
      </c>
      <c r="J121" s="12" t="s">
        <v>131</v>
      </c>
      <c r="K121" s="33">
        <v>12</v>
      </c>
      <c r="L121" s="20" t="s">
        <v>101</v>
      </c>
      <c r="M121" s="25">
        <v>75099.5</v>
      </c>
      <c r="N121" s="25">
        <f>I121*350</f>
        <v>75099.5</v>
      </c>
    </row>
    <row r="122" spans="1:14" ht="30" customHeight="1" x14ac:dyDescent="0.15">
      <c r="A122" s="9">
        <v>59</v>
      </c>
      <c r="B122" s="81"/>
      <c r="C122" s="26" t="s">
        <v>245</v>
      </c>
      <c r="D122" s="9" t="s">
        <v>14</v>
      </c>
      <c r="E122" s="26" t="s">
        <v>246</v>
      </c>
      <c r="F122" s="7" t="s">
        <v>120</v>
      </c>
      <c r="G122" s="15">
        <v>1800</v>
      </c>
      <c r="H122" s="16">
        <v>34.9</v>
      </c>
      <c r="I122" s="16">
        <v>34.9</v>
      </c>
      <c r="J122" s="7" t="s">
        <v>37</v>
      </c>
      <c r="K122" s="15">
        <v>12</v>
      </c>
      <c r="L122" s="15" t="s">
        <v>18</v>
      </c>
      <c r="M122" s="16">
        <v>17450</v>
      </c>
      <c r="N122" s="16">
        <f t="shared" si="3"/>
        <v>17450</v>
      </c>
    </row>
    <row r="123" spans="1:14" ht="30" customHeight="1" x14ac:dyDescent="0.15">
      <c r="A123" s="26" t="s">
        <v>247</v>
      </c>
      <c r="B123" s="81"/>
      <c r="C123" s="26" t="s">
        <v>248</v>
      </c>
      <c r="D123" s="26" t="s">
        <v>174</v>
      </c>
      <c r="E123" s="26" t="s">
        <v>249</v>
      </c>
      <c r="F123" s="26" t="s">
        <v>16</v>
      </c>
      <c r="G123" s="34">
        <v>1800</v>
      </c>
      <c r="H123" s="16">
        <v>100</v>
      </c>
      <c r="I123" s="16">
        <v>100</v>
      </c>
      <c r="J123" s="26" t="s">
        <v>40</v>
      </c>
      <c r="K123" s="34">
        <v>12</v>
      </c>
      <c r="L123" s="15" t="s">
        <v>18</v>
      </c>
      <c r="M123" s="16">
        <v>50000</v>
      </c>
      <c r="N123" s="16">
        <f t="shared" si="3"/>
        <v>50000</v>
      </c>
    </row>
    <row r="124" spans="1:14" ht="30" customHeight="1" x14ac:dyDescent="0.15">
      <c r="A124" s="26" t="s">
        <v>250</v>
      </c>
      <c r="B124" s="81"/>
      <c r="C124" s="30" t="s">
        <v>251</v>
      </c>
      <c r="D124" s="30" t="s">
        <v>41</v>
      </c>
      <c r="E124" s="30" t="s">
        <v>252</v>
      </c>
      <c r="F124" s="30" t="s">
        <v>31</v>
      </c>
      <c r="G124" s="35">
        <v>2100</v>
      </c>
      <c r="H124" s="25">
        <v>111</v>
      </c>
      <c r="I124" s="25">
        <v>74</v>
      </c>
      <c r="J124" s="30" t="s">
        <v>20</v>
      </c>
      <c r="K124" s="35">
        <v>12</v>
      </c>
      <c r="L124" s="20" t="s">
        <v>101</v>
      </c>
      <c r="M124" s="25">
        <v>25900</v>
      </c>
      <c r="N124" s="25">
        <f>I124*350</f>
        <v>25900</v>
      </c>
    </row>
    <row r="125" spans="1:14" ht="30" customHeight="1" x14ac:dyDescent="0.15">
      <c r="A125" s="104">
        <v>62</v>
      </c>
      <c r="B125" s="81"/>
      <c r="C125" s="81" t="s">
        <v>253</v>
      </c>
      <c r="D125" s="7" t="s">
        <v>65</v>
      </c>
      <c r="E125" s="7" t="s">
        <v>254</v>
      </c>
      <c r="F125" s="7" t="s">
        <v>120</v>
      </c>
      <c r="G125" s="15">
        <v>1800</v>
      </c>
      <c r="H125" s="16">
        <v>48.9</v>
      </c>
      <c r="I125" s="16">
        <v>48.9</v>
      </c>
      <c r="J125" s="7" t="s">
        <v>255</v>
      </c>
      <c r="K125" s="15">
        <v>12</v>
      </c>
      <c r="L125" s="78" t="s">
        <v>18</v>
      </c>
      <c r="M125" s="16">
        <v>24450</v>
      </c>
      <c r="N125" s="16">
        <f t="shared" si="3"/>
        <v>24450</v>
      </c>
    </row>
    <row r="126" spans="1:14" ht="30" customHeight="1" x14ac:dyDescent="0.15">
      <c r="A126" s="104"/>
      <c r="B126" s="81"/>
      <c r="C126" s="81"/>
      <c r="D126" s="7" t="s">
        <v>65</v>
      </c>
      <c r="E126" s="7" t="s">
        <v>256</v>
      </c>
      <c r="F126" s="7" t="s">
        <v>120</v>
      </c>
      <c r="G126" s="15">
        <v>1800</v>
      </c>
      <c r="H126" s="16">
        <v>7.25</v>
      </c>
      <c r="I126" s="16">
        <v>7.25</v>
      </c>
      <c r="J126" s="7" t="s">
        <v>17</v>
      </c>
      <c r="K126" s="15">
        <v>12</v>
      </c>
      <c r="L126" s="78"/>
      <c r="M126" s="16">
        <v>3625</v>
      </c>
      <c r="N126" s="16">
        <f t="shared" si="3"/>
        <v>3625</v>
      </c>
    </row>
    <row r="127" spans="1:14" ht="30" customHeight="1" x14ac:dyDescent="0.15">
      <c r="A127" s="9">
        <v>63</v>
      </c>
      <c r="B127" s="81"/>
      <c r="C127" s="7" t="s">
        <v>257</v>
      </c>
      <c r="D127" s="7" t="s">
        <v>61</v>
      </c>
      <c r="E127" s="7" t="s">
        <v>258</v>
      </c>
      <c r="F127" s="7" t="s">
        <v>31</v>
      </c>
      <c r="G127" s="36">
        <v>2000</v>
      </c>
      <c r="H127" s="32">
        <v>100.96</v>
      </c>
      <c r="I127" s="32">
        <v>100.96</v>
      </c>
      <c r="J127" s="8" t="s">
        <v>17</v>
      </c>
      <c r="K127" s="36">
        <v>12</v>
      </c>
      <c r="L127" s="15" t="s">
        <v>18</v>
      </c>
      <c r="M127" s="16">
        <v>50480</v>
      </c>
      <c r="N127" s="16">
        <f t="shared" si="3"/>
        <v>50480</v>
      </c>
    </row>
    <row r="128" spans="1:14" ht="30" customHeight="1" x14ac:dyDescent="0.15">
      <c r="A128" s="109" t="s">
        <v>259</v>
      </c>
      <c r="B128" s="110"/>
      <c r="C128" s="111"/>
      <c r="D128" s="31"/>
      <c r="E128" s="37"/>
      <c r="F128" s="31"/>
      <c r="G128" s="31"/>
      <c r="H128" s="38">
        <f>SUM(H4:H127)</f>
        <v>20459.650000000009</v>
      </c>
      <c r="I128" s="38">
        <f>SUM(I4:I127)</f>
        <v>19938.64000000001</v>
      </c>
      <c r="J128" s="39"/>
      <c r="K128" s="40"/>
      <c r="L128" s="41"/>
      <c r="M128" s="70">
        <v>9877592</v>
      </c>
      <c r="N128" s="42">
        <f>SUM(N4:N127)</f>
        <v>9877592</v>
      </c>
    </row>
    <row r="129" spans="1:14" ht="30" customHeight="1" x14ac:dyDescent="0.15">
      <c r="A129" s="43">
        <v>64</v>
      </c>
      <c r="B129" s="81" t="s">
        <v>260</v>
      </c>
      <c r="C129" s="43" t="s">
        <v>261</v>
      </c>
      <c r="D129" s="43" t="s">
        <v>262</v>
      </c>
      <c r="E129" s="43" t="s">
        <v>263</v>
      </c>
      <c r="F129" s="43" t="s">
        <v>264</v>
      </c>
      <c r="G129" s="15">
        <v>3000</v>
      </c>
      <c r="H129" s="15">
        <v>202.23</v>
      </c>
      <c r="I129" s="15">
        <v>202.23</v>
      </c>
      <c r="J129" s="43" t="s">
        <v>265</v>
      </c>
      <c r="K129" s="15">
        <v>12</v>
      </c>
      <c r="L129" s="15" t="s">
        <v>18</v>
      </c>
      <c r="M129" s="16">
        <v>101115</v>
      </c>
      <c r="N129" s="16">
        <f t="shared" si="3"/>
        <v>101115</v>
      </c>
    </row>
    <row r="130" spans="1:14" ht="30" customHeight="1" x14ac:dyDescent="0.15">
      <c r="A130" s="43">
        <v>65</v>
      </c>
      <c r="B130" s="81"/>
      <c r="C130" s="43" t="s">
        <v>266</v>
      </c>
      <c r="D130" s="43" t="s">
        <v>267</v>
      </c>
      <c r="E130" s="43" t="s">
        <v>268</v>
      </c>
      <c r="F130" s="43" t="s">
        <v>264</v>
      </c>
      <c r="G130" s="15">
        <f>272500/109</f>
        <v>2500</v>
      </c>
      <c r="H130" s="15">
        <v>109</v>
      </c>
      <c r="I130" s="15">
        <v>109</v>
      </c>
      <c r="J130" s="43" t="s">
        <v>265</v>
      </c>
      <c r="K130" s="15">
        <v>12</v>
      </c>
      <c r="L130" s="15" t="s">
        <v>18</v>
      </c>
      <c r="M130" s="16">
        <v>54500</v>
      </c>
      <c r="N130" s="16">
        <f t="shared" si="3"/>
        <v>54500</v>
      </c>
    </row>
    <row r="131" spans="1:14" ht="30" customHeight="1" x14ac:dyDescent="0.15">
      <c r="A131" s="43">
        <v>66</v>
      </c>
      <c r="B131" s="81"/>
      <c r="C131" s="43" t="s">
        <v>269</v>
      </c>
      <c r="D131" s="43" t="s">
        <v>270</v>
      </c>
      <c r="E131" s="43" t="s">
        <v>271</v>
      </c>
      <c r="F131" s="43" t="s">
        <v>264</v>
      </c>
      <c r="G131" s="15">
        <f>340341.75/140</f>
        <v>2431.0124999999998</v>
      </c>
      <c r="H131" s="15">
        <v>140</v>
      </c>
      <c r="I131" s="15">
        <v>140</v>
      </c>
      <c r="J131" s="43" t="s">
        <v>272</v>
      </c>
      <c r="K131" s="15">
        <v>12</v>
      </c>
      <c r="L131" s="15" t="s">
        <v>18</v>
      </c>
      <c r="M131" s="16">
        <v>70000</v>
      </c>
      <c r="N131" s="16">
        <f t="shared" ref="N131:N133" si="4">I131*500</f>
        <v>70000</v>
      </c>
    </row>
    <row r="132" spans="1:14" ht="30" customHeight="1" x14ac:dyDescent="0.15">
      <c r="A132" s="43">
        <v>67</v>
      </c>
      <c r="B132" s="81"/>
      <c r="C132" s="44" t="s">
        <v>273</v>
      </c>
      <c r="D132" s="44" t="s">
        <v>274</v>
      </c>
      <c r="E132" s="44" t="s">
        <v>275</v>
      </c>
      <c r="F132" s="43" t="s">
        <v>264</v>
      </c>
      <c r="G132" s="15">
        <v>1800</v>
      </c>
      <c r="H132" s="15">
        <v>150</v>
      </c>
      <c r="I132" s="15">
        <v>150</v>
      </c>
      <c r="J132" s="43" t="s">
        <v>276</v>
      </c>
      <c r="K132" s="15">
        <v>12</v>
      </c>
      <c r="L132" s="15" t="s">
        <v>18</v>
      </c>
      <c r="M132" s="16">
        <v>75000</v>
      </c>
      <c r="N132" s="16">
        <f t="shared" si="4"/>
        <v>75000</v>
      </c>
    </row>
    <row r="133" spans="1:14" ht="30" customHeight="1" x14ac:dyDescent="0.15">
      <c r="A133" s="43">
        <v>68</v>
      </c>
      <c r="B133" s="81"/>
      <c r="C133" s="44" t="s">
        <v>277</v>
      </c>
      <c r="D133" s="8" t="s">
        <v>274</v>
      </c>
      <c r="E133" s="57"/>
      <c r="F133" s="7" t="s">
        <v>264</v>
      </c>
      <c r="G133" s="15">
        <v>3000</v>
      </c>
      <c r="H133" s="15">
        <v>70</v>
      </c>
      <c r="I133" s="15">
        <v>70</v>
      </c>
      <c r="J133" s="43" t="s">
        <v>265</v>
      </c>
      <c r="K133" s="15">
        <v>12</v>
      </c>
      <c r="L133" s="15" t="s">
        <v>18</v>
      </c>
      <c r="M133" s="16">
        <v>35000</v>
      </c>
      <c r="N133" s="16">
        <f t="shared" si="4"/>
        <v>35000</v>
      </c>
    </row>
    <row r="134" spans="1:14" ht="30" customHeight="1" x14ac:dyDescent="0.15">
      <c r="A134" s="109" t="s">
        <v>278</v>
      </c>
      <c r="B134" s="110"/>
      <c r="C134" s="111"/>
      <c r="D134" s="31"/>
      <c r="E134" s="37"/>
      <c r="F134" s="31"/>
      <c r="G134" s="31"/>
      <c r="H134" s="38">
        <f>SUM(H129:H133)</f>
        <v>671.23</v>
      </c>
      <c r="I134" s="38">
        <f>SUM(I129:I133)</f>
        <v>671.23</v>
      </c>
      <c r="J134" s="39"/>
      <c r="K134" s="63"/>
      <c r="L134" s="41"/>
      <c r="M134" s="70">
        <v>335615</v>
      </c>
      <c r="N134" s="42">
        <f>SUM(N129:N133)</f>
        <v>335615</v>
      </c>
    </row>
    <row r="135" spans="1:14" ht="30" customHeight="1" x14ac:dyDescent="0.15">
      <c r="A135" s="84">
        <v>69</v>
      </c>
      <c r="B135" s="97" t="s">
        <v>279</v>
      </c>
      <c r="C135" s="84" t="s">
        <v>280</v>
      </c>
      <c r="D135" s="43" t="s">
        <v>281</v>
      </c>
      <c r="E135" s="43" t="s">
        <v>282</v>
      </c>
      <c r="F135" s="43" t="s">
        <v>283</v>
      </c>
      <c r="G135" s="15">
        <v>1800</v>
      </c>
      <c r="H135" s="15">
        <v>114.78</v>
      </c>
      <c r="I135" s="15">
        <v>114.78</v>
      </c>
      <c r="J135" s="43" t="s">
        <v>284</v>
      </c>
      <c r="K135" s="15">
        <v>12</v>
      </c>
      <c r="L135" s="72" t="s">
        <v>18</v>
      </c>
      <c r="M135" s="16">
        <v>57390</v>
      </c>
      <c r="N135" s="16">
        <f t="shared" ref="N135:N163" si="5">I135*500</f>
        <v>57390</v>
      </c>
    </row>
    <row r="136" spans="1:14" ht="30" customHeight="1" x14ac:dyDescent="0.15">
      <c r="A136" s="84"/>
      <c r="B136" s="98"/>
      <c r="C136" s="84"/>
      <c r="D136" s="43" t="s">
        <v>281</v>
      </c>
      <c r="E136" s="43" t="s">
        <v>285</v>
      </c>
      <c r="F136" s="43" t="s">
        <v>286</v>
      </c>
      <c r="G136" s="15">
        <v>2500</v>
      </c>
      <c r="H136" s="15">
        <v>161.91999999999999</v>
      </c>
      <c r="I136" s="15">
        <v>161.91999999999999</v>
      </c>
      <c r="J136" s="43" t="s">
        <v>287</v>
      </c>
      <c r="K136" s="15">
        <v>12</v>
      </c>
      <c r="L136" s="74"/>
      <c r="M136" s="16">
        <v>80960</v>
      </c>
      <c r="N136" s="16">
        <f t="shared" si="5"/>
        <v>80960</v>
      </c>
    </row>
    <row r="137" spans="1:14" ht="30" customHeight="1" x14ac:dyDescent="0.15">
      <c r="A137" s="84"/>
      <c r="B137" s="98"/>
      <c r="C137" s="84"/>
      <c r="D137" s="43" t="s">
        <v>288</v>
      </c>
      <c r="E137" s="43" t="s">
        <v>289</v>
      </c>
      <c r="F137" s="43" t="s">
        <v>283</v>
      </c>
      <c r="G137" s="15">
        <v>1800</v>
      </c>
      <c r="H137" s="15">
        <v>1166.94</v>
      </c>
      <c r="I137" s="15">
        <v>1166.94</v>
      </c>
      <c r="J137" s="43" t="s">
        <v>284</v>
      </c>
      <c r="K137" s="15">
        <v>12</v>
      </c>
      <c r="L137" s="74"/>
      <c r="M137" s="16">
        <v>583470</v>
      </c>
      <c r="N137" s="16">
        <f t="shared" si="5"/>
        <v>583470</v>
      </c>
    </row>
    <row r="138" spans="1:14" ht="30" customHeight="1" x14ac:dyDescent="0.15">
      <c r="A138" s="84"/>
      <c r="B138" s="98"/>
      <c r="C138" s="84"/>
      <c r="D138" s="43" t="s">
        <v>288</v>
      </c>
      <c r="E138" s="43" t="s">
        <v>290</v>
      </c>
      <c r="F138" s="43" t="s">
        <v>286</v>
      </c>
      <c r="G138" s="15">
        <v>2500</v>
      </c>
      <c r="H138" s="15">
        <v>32.22</v>
      </c>
      <c r="I138" s="15">
        <v>32.22</v>
      </c>
      <c r="J138" s="43" t="s">
        <v>287</v>
      </c>
      <c r="K138" s="15">
        <v>12</v>
      </c>
      <c r="L138" s="73"/>
      <c r="M138" s="16">
        <v>16110</v>
      </c>
      <c r="N138" s="16">
        <f t="shared" si="5"/>
        <v>16110</v>
      </c>
    </row>
    <row r="139" spans="1:14" ht="30" customHeight="1" x14ac:dyDescent="0.15">
      <c r="A139" s="84">
        <v>70</v>
      </c>
      <c r="B139" s="98"/>
      <c r="C139" s="83" t="s">
        <v>291</v>
      </c>
      <c r="D139" s="45" t="s">
        <v>281</v>
      </c>
      <c r="E139" s="45" t="s">
        <v>292</v>
      </c>
      <c r="F139" s="45" t="s">
        <v>293</v>
      </c>
      <c r="G139" s="15">
        <v>1800</v>
      </c>
      <c r="H139" s="15">
        <v>625.46</v>
      </c>
      <c r="I139" s="15">
        <v>625.46</v>
      </c>
      <c r="J139" s="43" t="s">
        <v>284</v>
      </c>
      <c r="K139" s="15">
        <v>12</v>
      </c>
      <c r="L139" s="72" t="s">
        <v>18</v>
      </c>
      <c r="M139" s="16">
        <v>312730</v>
      </c>
      <c r="N139" s="16">
        <f t="shared" si="5"/>
        <v>312730</v>
      </c>
    </row>
    <row r="140" spans="1:14" ht="30" customHeight="1" x14ac:dyDescent="0.15">
      <c r="A140" s="84"/>
      <c r="B140" s="98"/>
      <c r="C140" s="83"/>
      <c r="D140" s="45" t="s">
        <v>288</v>
      </c>
      <c r="E140" s="45" t="s">
        <v>294</v>
      </c>
      <c r="F140" s="45" t="s">
        <v>293</v>
      </c>
      <c r="G140" s="15">
        <v>1800</v>
      </c>
      <c r="H140" s="15">
        <v>69.58</v>
      </c>
      <c r="I140" s="15">
        <v>69.58</v>
      </c>
      <c r="J140" s="43" t="s">
        <v>284</v>
      </c>
      <c r="K140" s="17">
        <v>12</v>
      </c>
      <c r="L140" s="74"/>
      <c r="M140" s="16">
        <v>34790</v>
      </c>
      <c r="N140" s="16">
        <f t="shared" si="5"/>
        <v>34790</v>
      </c>
    </row>
    <row r="141" spans="1:14" ht="30" customHeight="1" x14ac:dyDescent="0.15">
      <c r="A141" s="84"/>
      <c r="B141" s="98"/>
      <c r="C141" s="83"/>
      <c r="D141" s="45" t="s">
        <v>295</v>
      </c>
      <c r="E141" s="45" t="s">
        <v>296</v>
      </c>
      <c r="F141" s="45" t="s">
        <v>293</v>
      </c>
      <c r="G141" s="15">
        <v>1800</v>
      </c>
      <c r="H141" s="15">
        <v>161.4</v>
      </c>
      <c r="I141" s="15">
        <v>161.4</v>
      </c>
      <c r="J141" s="43" t="s">
        <v>297</v>
      </c>
      <c r="K141" s="15">
        <v>12</v>
      </c>
      <c r="L141" s="74"/>
      <c r="M141" s="16">
        <v>80700</v>
      </c>
      <c r="N141" s="16">
        <f t="shared" si="5"/>
        <v>80700</v>
      </c>
    </row>
    <row r="142" spans="1:14" ht="30" customHeight="1" x14ac:dyDescent="0.15">
      <c r="A142" s="84"/>
      <c r="B142" s="98"/>
      <c r="C142" s="83"/>
      <c r="D142" s="45" t="s">
        <v>295</v>
      </c>
      <c r="E142" s="45" t="s">
        <v>298</v>
      </c>
      <c r="F142" s="45" t="s">
        <v>293</v>
      </c>
      <c r="G142" s="15">
        <v>1800</v>
      </c>
      <c r="H142" s="15">
        <v>45</v>
      </c>
      <c r="I142" s="15">
        <v>45</v>
      </c>
      <c r="J142" s="43" t="s">
        <v>297</v>
      </c>
      <c r="K142" s="17">
        <v>12</v>
      </c>
      <c r="L142" s="74"/>
      <c r="M142" s="16">
        <v>22500</v>
      </c>
      <c r="N142" s="16">
        <f t="shared" si="5"/>
        <v>22500</v>
      </c>
    </row>
    <row r="143" spans="1:14" ht="30" customHeight="1" x14ac:dyDescent="0.15">
      <c r="A143" s="84"/>
      <c r="B143" s="98"/>
      <c r="C143" s="83"/>
      <c r="D143" s="45" t="s">
        <v>299</v>
      </c>
      <c r="E143" s="45" t="s">
        <v>300</v>
      </c>
      <c r="F143" s="45" t="s">
        <v>293</v>
      </c>
      <c r="G143" s="15">
        <v>1800</v>
      </c>
      <c r="H143" s="15">
        <v>62</v>
      </c>
      <c r="I143" s="15">
        <v>62</v>
      </c>
      <c r="J143" s="43" t="s">
        <v>297</v>
      </c>
      <c r="K143" s="15">
        <v>12</v>
      </c>
      <c r="L143" s="73"/>
      <c r="M143" s="16">
        <v>31000</v>
      </c>
      <c r="N143" s="16">
        <f t="shared" si="5"/>
        <v>31000</v>
      </c>
    </row>
    <row r="144" spans="1:14" ht="30" customHeight="1" x14ac:dyDescent="0.15">
      <c r="A144" s="99">
        <v>71</v>
      </c>
      <c r="B144" s="98"/>
      <c r="C144" s="83" t="s">
        <v>121</v>
      </c>
      <c r="D144" s="45" t="s">
        <v>301</v>
      </c>
      <c r="E144" s="45" t="s">
        <v>302</v>
      </c>
      <c r="F144" s="45" t="s">
        <v>293</v>
      </c>
      <c r="G144" s="15">
        <v>1800</v>
      </c>
      <c r="H144" s="15">
        <v>366</v>
      </c>
      <c r="I144" s="15">
        <v>366</v>
      </c>
      <c r="J144" s="43" t="s">
        <v>40</v>
      </c>
      <c r="K144" s="17">
        <v>12</v>
      </c>
      <c r="L144" s="72" t="s">
        <v>18</v>
      </c>
      <c r="M144" s="16">
        <v>183000</v>
      </c>
      <c r="N144" s="16">
        <f t="shared" si="5"/>
        <v>183000</v>
      </c>
    </row>
    <row r="145" spans="1:14" ht="30" customHeight="1" x14ac:dyDescent="0.15">
      <c r="A145" s="99"/>
      <c r="B145" s="98"/>
      <c r="C145" s="83"/>
      <c r="D145" s="45" t="s">
        <v>288</v>
      </c>
      <c r="E145" s="45" t="s">
        <v>303</v>
      </c>
      <c r="F145" s="45" t="s">
        <v>293</v>
      </c>
      <c r="G145" s="15">
        <v>1800</v>
      </c>
      <c r="H145" s="15">
        <v>168.92</v>
      </c>
      <c r="I145" s="15">
        <v>168.92</v>
      </c>
      <c r="J145" s="43" t="s">
        <v>40</v>
      </c>
      <c r="K145" s="15">
        <v>12</v>
      </c>
      <c r="L145" s="74"/>
      <c r="M145" s="16">
        <v>84460</v>
      </c>
      <c r="N145" s="16">
        <f t="shared" si="5"/>
        <v>84460</v>
      </c>
    </row>
    <row r="146" spans="1:14" ht="30" customHeight="1" x14ac:dyDescent="0.15">
      <c r="A146" s="99"/>
      <c r="B146" s="98"/>
      <c r="C146" s="83"/>
      <c r="D146" s="45" t="s">
        <v>281</v>
      </c>
      <c r="E146" s="45" t="s">
        <v>304</v>
      </c>
      <c r="F146" s="45" t="s">
        <v>293</v>
      </c>
      <c r="G146" s="15">
        <v>1800</v>
      </c>
      <c r="H146" s="15">
        <v>103.5</v>
      </c>
      <c r="I146" s="15">
        <v>103.5</v>
      </c>
      <c r="J146" s="43" t="s">
        <v>40</v>
      </c>
      <c r="K146" s="15">
        <v>12</v>
      </c>
      <c r="L146" s="73"/>
      <c r="M146" s="16">
        <v>51750</v>
      </c>
      <c r="N146" s="16">
        <f t="shared" si="5"/>
        <v>51750</v>
      </c>
    </row>
    <row r="147" spans="1:14" ht="30" customHeight="1" x14ac:dyDescent="0.15">
      <c r="A147" s="84">
        <v>72</v>
      </c>
      <c r="B147" s="98"/>
      <c r="C147" s="83" t="s">
        <v>305</v>
      </c>
      <c r="D147" s="45" t="s">
        <v>295</v>
      </c>
      <c r="E147" s="45" t="s">
        <v>306</v>
      </c>
      <c r="F147" s="45" t="s">
        <v>307</v>
      </c>
      <c r="G147" s="15">
        <v>1800</v>
      </c>
      <c r="H147" s="15">
        <v>196.1</v>
      </c>
      <c r="I147" s="15">
        <v>196.1</v>
      </c>
      <c r="J147" s="43" t="s">
        <v>28</v>
      </c>
      <c r="K147" s="15">
        <v>12</v>
      </c>
      <c r="L147" s="72" t="s">
        <v>18</v>
      </c>
      <c r="M147" s="16">
        <v>98050</v>
      </c>
      <c r="N147" s="16">
        <f t="shared" si="5"/>
        <v>98050</v>
      </c>
    </row>
    <row r="148" spans="1:14" ht="30" customHeight="1" x14ac:dyDescent="0.15">
      <c r="A148" s="84"/>
      <c r="B148" s="98"/>
      <c r="C148" s="83"/>
      <c r="D148" s="45" t="s">
        <v>295</v>
      </c>
      <c r="E148" s="45" t="s">
        <v>308</v>
      </c>
      <c r="F148" s="45" t="s">
        <v>307</v>
      </c>
      <c r="G148" s="15">
        <v>1800</v>
      </c>
      <c r="H148" s="15">
        <v>102</v>
      </c>
      <c r="I148" s="15">
        <v>102</v>
      </c>
      <c r="J148" s="43" t="s">
        <v>309</v>
      </c>
      <c r="K148" s="15">
        <v>12</v>
      </c>
      <c r="L148" s="73"/>
      <c r="M148" s="16">
        <v>51000</v>
      </c>
      <c r="N148" s="16">
        <f t="shared" si="5"/>
        <v>51000</v>
      </c>
    </row>
    <row r="149" spans="1:14" ht="30" customHeight="1" x14ac:dyDescent="0.15">
      <c r="A149" s="43">
        <v>73</v>
      </c>
      <c r="B149" s="90"/>
      <c r="C149" s="47" t="s">
        <v>310</v>
      </c>
      <c r="D149" s="47" t="s">
        <v>281</v>
      </c>
      <c r="E149" s="47" t="s">
        <v>311</v>
      </c>
      <c r="F149" s="47" t="s">
        <v>31</v>
      </c>
      <c r="G149" s="33">
        <v>2500</v>
      </c>
      <c r="H149" s="33">
        <v>101.9</v>
      </c>
      <c r="I149" s="33">
        <v>101.9</v>
      </c>
      <c r="J149" s="12" t="s">
        <v>287</v>
      </c>
      <c r="K149" s="33">
        <v>12</v>
      </c>
      <c r="L149" s="20" t="s">
        <v>101</v>
      </c>
      <c r="M149" s="25">
        <v>35665</v>
      </c>
      <c r="N149" s="25">
        <f>I149*350</f>
        <v>35665</v>
      </c>
    </row>
    <row r="150" spans="1:14" ht="30" customHeight="1" x14ac:dyDescent="0.15">
      <c r="A150" s="109" t="s">
        <v>312</v>
      </c>
      <c r="B150" s="110"/>
      <c r="C150" s="111"/>
      <c r="D150" s="31"/>
      <c r="E150" s="37"/>
      <c r="F150" s="31"/>
      <c r="G150" s="31"/>
      <c r="H150" s="58">
        <f>SUM(H135:H149)</f>
        <v>3477.7200000000003</v>
      </c>
      <c r="I150" s="58">
        <f>SUM(I135:I149)</f>
        <v>3477.7200000000003</v>
      </c>
      <c r="J150" s="39"/>
      <c r="K150" s="17"/>
      <c r="L150" s="41"/>
      <c r="M150" s="70">
        <v>1723575</v>
      </c>
      <c r="N150" s="42">
        <f>SUM(N135:N149)</f>
        <v>1723575</v>
      </c>
    </row>
    <row r="151" spans="1:14" ht="30" customHeight="1" x14ac:dyDescent="0.15">
      <c r="A151" s="43">
        <v>74</v>
      </c>
      <c r="B151" s="81" t="s">
        <v>313</v>
      </c>
      <c r="C151" s="43" t="s">
        <v>314</v>
      </c>
      <c r="D151" s="43" t="s">
        <v>315</v>
      </c>
      <c r="E151" s="43" t="s">
        <v>316</v>
      </c>
      <c r="F151" s="46" t="s">
        <v>317</v>
      </c>
      <c r="G151" s="15">
        <v>1800</v>
      </c>
      <c r="H151" s="15">
        <v>350</v>
      </c>
      <c r="I151" s="15">
        <v>350</v>
      </c>
      <c r="J151" s="43" t="s">
        <v>17</v>
      </c>
      <c r="K151" s="17">
        <v>12</v>
      </c>
      <c r="L151" s="15" t="s">
        <v>18</v>
      </c>
      <c r="M151" s="16">
        <v>175000</v>
      </c>
      <c r="N151" s="16">
        <f t="shared" si="5"/>
        <v>175000</v>
      </c>
    </row>
    <row r="152" spans="1:14" ht="30" customHeight="1" x14ac:dyDescent="0.15">
      <c r="A152" s="84">
        <v>75</v>
      </c>
      <c r="B152" s="81"/>
      <c r="C152" s="84" t="s">
        <v>318</v>
      </c>
      <c r="D152" s="43" t="s">
        <v>315</v>
      </c>
      <c r="E152" s="43" t="s">
        <v>319</v>
      </c>
      <c r="F152" s="46" t="s">
        <v>317</v>
      </c>
      <c r="G152" s="15">
        <v>1800</v>
      </c>
      <c r="H152" s="15">
        <v>100</v>
      </c>
      <c r="I152" s="15">
        <v>100</v>
      </c>
      <c r="J152" s="43" t="s">
        <v>154</v>
      </c>
      <c r="K152" s="15">
        <v>12</v>
      </c>
      <c r="L152" s="72" t="s">
        <v>18</v>
      </c>
      <c r="M152" s="16">
        <v>50000</v>
      </c>
      <c r="N152" s="16">
        <f t="shared" si="5"/>
        <v>50000</v>
      </c>
    </row>
    <row r="153" spans="1:14" ht="30" customHeight="1" x14ac:dyDescent="0.15">
      <c r="A153" s="84"/>
      <c r="B153" s="81"/>
      <c r="C153" s="84"/>
      <c r="D153" s="43" t="s">
        <v>320</v>
      </c>
      <c r="E153" s="43" t="s">
        <v>321</v>
      </c>
      <c r="F153" s="46" t="s">
        <v>317</v>
      </c>
      <c r="G153" s="15">
        <v>1800</v>
      </c>
      <c r="H153" s="15">
        <v>37.5</v>
      </c>
      <c r="I153" s="15">
        <v>37.5</v>
      </c>
      <c r="J153" s="43" t="s">
        <v>154</v>
      </c>
      <c r="K153" s="15">
        <v>12</v>
      </c>
      <c r="L153" s="74"/>
      <c r="M153" s="16">
        <v>18750</v>
      </c>
      <c r="N153" s="16">
        <f t="shared" si="5"/>
        <v>18750</v>
      </c>
    </row>
    <row r="154" spans="1:14" ht="30" customHeight="1" x14ac:dyDescent="0.15">
      <c r="A154" s="84"/>
      <c r="B154" s="81"/>
      <c r="C154" s="84"/>
      <c r="D154" s="43" t="s">
        <v>322</v>
      </c>
      <c r="E154" s="43" t="s">
        <v>323</v>
      </c>
      <c r="F154" s="46" t="s">
        <v>324</v>
      </c>
      <c r="G154" s="15">
        <v>1800</v>
      </c>
      <c r="H154" s="15">
        <v>63</v>
      </c>
      <c r="I154" s="15">
        <v>63</v>
      </c>
      <c r="J154" s="43" t="s">
        <v>17</v>
      </c>
      <c r="K154" s="15">
        <v>12</v>
      </c>
      <c r="L154" s="73"/>
      <c r="M154" s="16">
        <v>31500</v>
      </c>
      <c r="N154" s="16">
        <f t="shared" si="5"/>
        <v>31500</v>
      </c>
    </row>
    <row r="155" spans="1:14" ht="30" customHeight="1" x14ac:dyDescent="0.15">
      <c r="A155" s="109" t="s">
        <v>325</v>
      </c>
      <c r="B155" s="110"/>
      <c r="C155" s="111"/>
      <c r="D155" s="31"/>
      <c r="E155" s="37"/>
      <c r="F155" s="31"/>
      <c r="G155" s="31"/>
      <c r="H155" s="38">
        <f>SUM(H151:H154)</f>
        <v>550.5</v>
      </c>
      <c r="I155" s="38">
        <f>SUM(I151:I154)</f>
        <v>550.5</v>
      </c>
      <c r="J155" s="39"/>
      <c r="K155" s="15"/>
      <c r="L155" s="64"/>
      <c r="M155" s="16">
        <v>275250</v>
      </c>
      <c r="N155" s="42">
        <f>SUM(N151:N154)</f>
        <v>275250</v>
      </c>
    </row>
    <row r="156" spans="1:14" ht="30" customHeight="1" x14ac:dyDescent="0.15">
      <c r="A156" s="43">
        <v>76</v>
      </c>
      <c r="B156" s="7" t="s">
        <v>326</v>
      </c>
      <c r="C156" s="12" t="s">
        <v>327</v>
      </c>
      <c r="D156" s="12" t="s">
        <v>328</v>
      </c>
      <c r="E156" s="12" t="s">
        <v>329</v>
      </c>
      <c r="F156" s="12" t="s">
        <v>16</v>
      </c>
      <c r="G156" s="33">
        <v>1800</v>
      </c>
      <c r="H156" s="33">
        <v>104</v>
      </c>
      <c r="I156" s="33">
        <v>104</v>
      </c>
      <c r="J156" s="12" t="s">
        <v>330</v>
      </c>
      <c r="K156" s="33">
        <v>12</v>
      </c>
      <c r="L156" s="20" t="s">
        <v>101</v>
      </c>
      <c r="M156" s="25">
        <v>36400</v>
      </c>
      <c r="N156" s="25">
        <f>I156*350</f>
        <v>36400</v>
      </c>
    </row>
    <row r="157" spans="1:14" ht="30" customHeight="1" x14ac:dyDescent="0.15">
      <c r="A157" s="112" t="s">
        <v>331</v>
      </c>
      <c r="B157" s="113"/>
      <c r="C157" s="114"/>
      <c r="D157" s="48"/>
      <c r="E157" s="48"/>
      <c r="F157" s="48"/>
      <c r="G157" s="48"/>
      <c r="H157" s="42">
        <v>104</v>
      </c>
      <c r="I157" s="42">
        <v>104</v>
      </c>
      <c r="J157" s="48"/>
      <c r="K157" s="15"/>
      <c r="L157" s="65"/>
      <c r="M157" s="70">
        <v>36400</v>
      </c>
      <c r="N157" s="42">
        <f>I157*350</f>
        <v>36400</v>
      </c>
    </row>
    <row r="158" spans="1:14" ht="30" customHeight="1" x14ac:dyDescent="0.15">
      <c r="A158" s="84">
        <v>77</v>
      </c>
      <c r="B158" s="81" t="s">
        <v>332</v>
      </c>
      <c r="C158" s="85" t="s">
        <v>333</v>
      </c>
      <c r="D158" s="43" t="s">
        <v>334</v>
      </c>
      <c r="E158" s="59" t="s">
        <v>335</v>
      </c>
      <c r="F158" s="43" t="s">
        <v>35</v>
      </c>
      <c r="G158" s="15">
        <v>1800</v>
      </c>
      <c r="H158" s="15">
        <v>512.98</v>
      </c>
      <c r="I158" s="15">
        <f>H158</f>
        <v>512.98</v>
      </c>
      <c r="J158" s="43" t="s">
        <v>37</v>
      </c>
      <c r="K158" s="15">
        <v>12</v>
      </c>
      <c r="L158" s="72" t="s">
        <v>18</v>
      </c>
      <c r="M158" s="16">
        <v>256490</v>
      </c>
      <c r="N158" s="16">
        <f t="shared" si="5"/>
        <v>256490</v>
      </c>
    </row>
    <row r="159" spans="1:14" ht="30" customHeight="1" x14ac:dyDescent="0.15">
      <c r="A159" s="84"/>
      <c r="B159" s="81"/>
      <c r="C159" s="86"/>
      <c r="D159" s="43" t="s">
        <v>336</v>
      </c>
      <c r="E159" s="59" t="s">
        <v>337</v>
      </c>
      <c r="F159" s="43" t="s">
        <v>35</v>
      </c>
      <c r="G159" s="15">
        <v>1800</v>
      </c>
      <c r="H159" s="15">
        <v>55</v>
      </c>
      <c r="I159" s="15">
        <f t="shared" ref="I159:I163" si="6">H159</f>
        <v>55</v>
      </c>
      <c r="J159" s="43" t="s">
        <v>37</v>
      </c>
      <c r="K159" s="15">
        <v>12</v>
      </c>
      <c r="L159" s="74"/>
      <c r="M159" s="16">
        <v>27500</v>
      </c>
      <c r="N159" s="16">
        <f t="shared" si="5"/>
        <v>27500</v>
      </c>
    </row>
    <row r="160" spans="1:14" ht="30" customHeight="1" x14ac:dyDescent="0.15">
      <c r="A160" s="84"/>
      <c r="B160" s="81"/>
      <c r="C160" s="87"/>
      <c r="D160" s="43" t="s">
        <v>338</v>
      </c>
      <c r="E160" s="59" t="s">
        <v>339</v>
      </c>
      <c r="F160" s="43" t="s">
        <v>35</v>
      </c>
      <c r="G160" s="15">
        <v>1800</v>
      </c>
      <c r="H160" s="15">
        <v>100</v>
      </c>
      <c r="I160" s="15">
        <f t="shared" si="6"/>
        <v>100</v>
      </c>
      <c r="J160" s="43" t="s">
        <v>37</v>
      </c>
      <c r="K160" s="15">
        <v>12</v>
      </c>
      <c r="L160" s="73"/>
      <c r="M160" s="16">
        <v>50000</v>
      </c>
      <c r="N160" s="16">
        <f t="shared" si="5"/>
        <v>50000</v>
      </c>
    </row>
    <row r="161" spans="1:17" ht="30" customHeight="1" x14ac:dyDescent="0.15">
      <c r="A161" s="43">
        <v>78</v>
      </c>
      <c r="B161" s="81"/>
      <c r="C161" s="49" t="s">
        <v>340</v>
      </c>
      <c r="D161" s="12" t="s">
        <v>341</v>
      </c>
      <c r="E161" s="60" t="s">
        <v>342</v>
      </c>
      <c r="F161" s="12" t="s">
        <v>343</v>
      </c>
      <c r="G161" s="33">
        <v>1800</v>
      </c>
      <c r="H161" s="33">
        <v>68</v>
      </c>
      <c r="I161" s="33">
        <f t="shared" si="6"/>
        <v>68</v>
      </c>
      <c r="J161" s="12" t="s">
        <v>344</v>
      </c>
      <c r="K161" s="33">
        <v>12</v>
      </c>
      <c r="L161" s="20" t="s">
        <v>101</v>
      </c>
      <c r="M161" s="25">
        <v>23800</v>
      </c>
      <c r="N161" s="25">
        <f>I161*350</f>
        <v>23800</v>
      </c>
    </row>
    <row r="162" spans="1:17" ht="30" customHeight="1" x14ac:dyDescent="0.15">
      <c r="A162" s="43">
        <v>79</v>
      </c>
      <c r="B162" s="81"/>
      <c r="C162" s="50" t="s">
        <v>345</v>
      </c>
      <c r="D162" s="43" t="s">
        <v>346</v>
      </c>
      <c r="E162" s="59" t="s">
        <v>347</v>
      </c>
      <c r="F162" s="43" t="s">
        <v>264</v>
      </c>
      <c r="G162" s="15">
        <v>1800</v>
      </c>
      <c r="H162" s="15">
        <v>218.85</v>
      </c>
      <c r="I162" s="15">
        <f t="shared" si="6"/>
        <v>218.85</v>
      </c>
      <c r="J162" s="43" t="s">
        <v>348</v>
      </c>
      <c r="K162" s="15">
        <v>12</v>
      </c>
      <c r="L162" s="15" t="s">
        <v>18</v>
      </c>
      <c r="M162" s="16">
        <v>109425</v>
      </c>
      <c r="N162" s="16">
        <f t="shared" si="5"/>
        <v>109425</v>
      </c>
    </row>
    <row r="163" spans="1:17" ht="30" customHeight="1" x14ac:dyDescent="0.15">
      <c r="A163" s="43">
        <v>80</v>
      </c>
      <c r="B163" s="81"/>
      <c r="C163" s="8" t="s">
        <v>349</v>
      </c>
      <c r="D163" s="43" t="s">
        <v>350</v>
      </c>
      <c r="E163" s="59" t="s">
        <v>351</v>
      </c>
      <c r="F163" s="43" t="s">
        <v>352</v>
      </c>
      <c r="G163" s="15">
        <v>2500</v>
      </c>
      <c r="H163" s="15">
        <v>166.16</v>
      </c>
      <c r="I163" s="15">
        <f t="shared" si="6"/>
        <v>166.16</v>
      </c>
      <c r="J163" s="43" t="s">
        <v>348</v>
      </c>
      <c r="K163" s="15">
        <v>12</v>
      </c>
      <c r="L163" s="15" t="s">
        <v>18</v>
      </c>
      <c r="M163" s="16">
        <v>83080</v>
      </c>
      <c r="N163" s="16">
        <f t="shared" si="5"/>
        <v>83080</v>
      </c>
    </row>
    <row r="164" spans="1:17" ht="30" customHeight="1" x14ac:dyDescent="0.15">
      <c r="A164" s="109" t="s">
        <v>353</v>
      </c>
      <c r="B164" s="110"/>
      <c r="C164" s="111"/>
      <c r="D164" s="31"/>
      <c r="E164" s="37"/>
      <c r="F164" s="31"/>
      <c r="G164" s="31"/>
      <c r="H164" s="38">
        <f>SUM(H158:H163)</f>
        <v>1120.99</v>
      </c>
      <c r="I164" s="38">
        <f>SUM(I158:I163)</f>
        <v>1120.99</v>
      </c>
      <c r="J164" s="39"/>
      <c r="K164" s="15"/>
      <c r="L164" s="64"/>
      <c r="M164" s="16">
        <v>550295</v>
      </c>
      <c r="N164" s="42">
        <f>SUM(N158:N163)</f>
        <v>550295</v>
      </c>
    </row>
    <row r="165" spans="1:17" ht="30" customHeight="1" x14ac:dyDescent="0.15">
      <c r="A165" s="109" t="s">
        <v>354</v>
      </c>
      <c r="B165" s="110"/>
      <c r="C165" s="111"/>
      <c r="D165" s="31"/>
      <c r="E165" s="37"/>
      <c r="F165" s="31"/>
      <c r="G165" s="31"/>
      <c r="H165" s="38">
        <f>H164+H155+H150+H134+H128+H156</f>
        <v>26384.090000000011</v>
      </c>
      <c r="I165" s="38">
        <f>I164+I155+I150+I134+I128+I156</f>
        <v>25863.080000000009</v>
      </c>
      <c r="J165" s="39"/>
      <c r="K165" s="15"/>
      <c r="L165" s="64"/>
      <c r="M165" s="70">
        <v>12798727</v>
      </c>
      <c r="N165" s="42">
        <f>N164+N157+N155+N150+N134+N128</f>
        <v>12798727</v>
      </c>
    </row>
    <row r="166" spans="1:17" ht="30" customHeight="1" x14ac:dyDescent="0.15">
      <c r="A166" s="94">
        <v>81</v>
      </c>
      <c r="B166" s="81" t="s">
        <v>355</v>
      </c>
      <c r="C166" s="88" t="s">
        <v>356</v>
      </c>
      <c r="D166" s="51" t="s">
        <v>357</v>
      </c>
      <c r="E166" s="51" t="s">
        <v>358</v>
      </c>
      <c r="F166" s="51" t="s">
        <v>359</v>
      </c>
      <c r="G166" s="15">
        <v>1800</v>
      </c>
      <c r="H166" s="15">
        <v>154.38</v>
      </c>
      <c r="I166" s="15">
        <v>154.38</v>
      </c>
      <c r="J166" s="43" t="s">
        <v>40</v>
      </c>
      <c r="K166" s="15">
        <v>12</v>
      </c>
      <c r="L166" s="72" t="s">
        <v>18</v>
      </c>
      <c r="M166" s="68"/>
      <c r="N166" s="16">
        <f>I166*1000</f>
        <v>154380</v>
      </c>
    </row>
    <row r="167" spans="1:17" ht="30" customHeight="1" x14ac:dyDescent="0.15">
      <c r="A167" s="96"/>
      <c r="B167" s="81"/>
      <c r="C167" s="88"/>
      <c r="D167" s="51" t="s">
        <v>360</v>
      </c>
      <c r="E167" s="51" t="s">
        <v>361</v>
      </c>
      <c r="F167" s="51" t="s">
        <v>359</v>
      </c>
      <c r="G167" s="15">
        <v>1800</v>
      </c>
      <c r="H167" s="15">
        <v>84.4</v>
      </c>
      <c r="I167" s="15">
        <v>84.4</v>
      </c>
      <c r="J167" s="43" t="s">
        <v>40</v>
      </c>
      <c r="K167" s="15">
        <v>12</v>
      </c>
      <c r="L167" s="73"/>
      <c r="M167" s="68"/>
      <c r="N167" s="16">
        <f t="shared" ref="N167:N186" si="7">I167*1000</f>
        <v>84400</v>
      </c>
    </row>
    <row r="168" spans="1:17" ht="30" customHeight="1" x14ac:dyDescent="0.15">
      <c r="A168" s="94">
        <v>82</v>
      </c>
      <c r="B168" s="81"/>
      <c r="C168" s="88" t="s">
        <v>362</v>
      </c>
      <c r="D168" s="51" t="s">
        <v>363</v>
      </c>
      <c r="E168" s="51" t="s">
        <v>364</v>
      </c>
      <c r="F168" s="51" t="s">
        <v>359</v>
      </c>
      <c r="G168" s="15">
        <v>1800</v>
      </c>
      <c r="H168" s="15">
        <v>209.18</v>
      </c>
      <c r="I168" s="15">
        <v>209.18</v>
      </c>
      <c r="J168" s="51" t="s">
        <v>365</v>
      </c>
      <c r="K168" s="15">
        <v>12</v>
      </c>
      <c r="L168" s="72" t="s">
        <v>18</v>
      </c>
      <c r="M168" s="68"/>
      <c r="N168" s="16">
        <f t="shared" si="7"/>
        <v>209180</v>
      </c>
    </row>
    <row r="169" spans="1:17" ht="30" customHeight="1" x14ac:dyDescent="0.15">
      <c r="A169" s="95"/>
      <c r="B169" s="81"/>
      <c r="C169" s="88"/>
      <c r="D169" s="51" t="s">
        <v>366</v>
      </c>
      <c r="E169" s="51" t="s">
        <v>367</v>
      </c>
      <c r="F169" s="51" t="s">
        <v>359</v>
      </c>
      <c r="G169" s="15">
        <v>1800</v>
      </c>
      <c r="H169" s="15">
        <v>61.42</v>
      </c>
      <c r="I169" s="15">
        <v>61.42</v>
      </c>
      <c r="J169" s="51" t="s">
        <v>365</v>
      </c>
      <c r="K169" s="15">
        <v>12</v>
      </c>
      <c r="L169" s="74"/>
      <c r="M169" s="68"/>
      <c r="N169" s="16">
        <f t="shared" si="7"/>
        <v>61420</v>
      </c>
      <c r="Q169" s="66"/>
    </row>
    <row r="170" spans="1:17" ht="30" customHeight="1" x14ac:dyDescent="0.15">
      <c r="A170" s="96"/>
      <c r="B170" s="81"/>
      <c r="C170" s="88"/>
      <c r="D170" s="51" t="s">
        <v>368</v>
      </c>
      <c r="E170" s="51" t="s">
        <v>369</v>
      </c>
      <c r="F170" s="51" t="s">
        <v>359</v>
      </c>
      <c r="G170" s="15">
        <v>1800</v>
      </c>
      <c r="H170" s="15">
        <v>34.71</v>
      </c>
      <c r="I170" s="15">
        <v>34.71</v>
      </c>
      <c r="J170" s="51" t="s">
        <v>365</v>
      </c>
      <c r="K170" s="15">
        <v>12</v>
      </c>
      <c r="L170" s="73"/>
      <c r="M170" s="68"/>
      <c r="N170" s="16">
        <f t="shared" si="7"/>
        <v>34710</v>
      </c>
      <c r="Q170" s="66"/>
    </row>
    <row r="171" spans="1:17" ht="30" customHeight="1" x14ac:dyDescent="0.15">
      <c r="A171" s="94">
        <v>83</v>
      </c>
      <c r="B171" s="81"/>
      <c r="C171" s="79" t="s">
        <v>370</v>
      </c>
      <c r="D171" s="51" t="s">
        <v>357</v>
      </c>
      <c r="E171" s="51" t="s">
        <v>371</v>
      </c>
      <c r="F171" s="51" t="s">
        <v>359</v>
      </c>
      <c r="G171" s="15">
        <v>1800</v>
      </c>
      <c r="H171" s="15">
        <v>70.930000000000007</v>
      </c>
      <c r="I171" s="15">
        <v>70.930000000000007</v>
      </c>
      <c r="J171" s="43" t="s">
        <v>40</v>
      </c>
      <c r="K171" s="17">
        <v>12</v>
      </c>
      <c r="L171" s="72" t="s">
        <v>18</v>
      </c>
      <c r="M171" s="68"/>
      <c r="N171" s="16">
        <f t="shared" si="7"/>
        <v>70930</v>
      </c>
    </row>
    <row r="172" spans="1:17" ht="30" customHeight="1" x14ac:dyDescent="0.15">
      <c r="A172" s="96"/>
      <c r="B172" s="81"/>
      <c r="C172" s="79"/>
      <c r="D172" s="51" t="s">
        <v>372</v>
      </c>
      <c r="E172" s="51" t="s">
        <v>373</v>
      </c>
      <c r="F172" s="51" t="s">
        <v>359</v>
      </c>
      <c r="G172" s="15">
        <v>1800</v>
      </c>
      <c r="H172" s="15">
        <v>217.35</v>
      </c>
      <c r="I172" s="15">
        <v>217.35</v>
      </c>
      <c r="J172" s="43" t="s">
        <v>40</v>
      </c>
      <c r="K172" s="17">
        <v>12</v>
      </c>
      <c r="L172" s="73"/>
      <c r="M172" s="68"/>
      <c r="N172" s="16">
        <f t="shared" si="7"/>
        <v>217350</v>
      </c>
    </row>
    <row r="173" spans="1:17" ht="30" customHeight="1" x14ac:dyDescent="0.15">
      <c r="A173" s="53">
        <v>84</v>
      </c>
      <c r="B173" s="81"/>
      <c r="C173" s="51" t="s">
        <v>230</v>
      </c>
      <c r="D173" s="51" t="s">
        <v>368</v>
      </c>
      <c r="E173" s="51" t="s">
        <v>374</v>
      </c>
      <c r="F173" s="51" t="s">
        <v>359</v>
      </c>
      <c r="G173" s="15">
        <v>1800</v>
      </c>
      <c r="H173" s="15">
        <v>269.68</v>
      </c>
      <c r="I173" s="15">
        <v>269.68</v>
      </c>
      <c r="J173" s="51" t="s">
        <v>37</v>
      </c>
      <c r="K173" s="15">
        <v>12</v>
      </c>
      <c r="L173" s="15" t="s">
        <v>18</v>
      </c>
      <c r="M173" s="68"/>
      <c r="N173" s="16">
        <f t="shared" si="7"/>
        <v>269680</v>
      </c>
    </row>
    <row r="174" spans="1:17" ht="30" customHeight="1" x14ac:dyDescent="0.15">
      <c r="A174" s="94">
        <v>85</v>
      </c>
      <c r="B174" s="81"/>
      <c r="C174" s="89" t="s">
        <v>375</v>
      </c>
      <c r="D174" s="51" t="s">
        <v>376</v>
      </c>
      <c r="E174" s="52" t="s">
        <v>377</v>
      </c>
      <c r="F174" s="51" t="s">
        <v>359</v>
      </c>
      <c r="G174" s="15">
        <v>1800</v>
      </c>
      <c r="H174" s="15">
        <v>433.09</v>
      </c>
      <c r="I174" s="15">
        <v>433.09</v>
      </c>
      <c r="J174" s="51" t="s">
        <v>378</v>
      </c>
      <c r="K174" s="15">
        <v>12</v>
      </c>
      <c r="L174" s="72" t="s">
        <v>18</v>
      </c>
      <c r="M174" s="68"/>
      <c r="N174" s="16">
        <f t="shared" si="7"/>
        <v>433090</v>
      </c>
    </row>
    <row r="175" spans="1:17" ht="30" customHeight="1" x14ac:dyDescent="0.15">
      <c r="A175" s="96"/>
      <c r="B175" s="81"/>
      <c r="C175" s="89"/>
      <c r="D175" s="51" t="s">
        <v>376</v>
      </c>
      <c r="E175" s="52" t="s">
        <v>379</v>
      </c>
      <c r="F175" s="51" t="s">
        <v>324</v>
      </c>
      <c r="G175" s="15">
        <v>1800</v>
      </c>
      <c r="H175" s="15">
        <v>34.83</v>
      </c>
      <c r="I175" s="15">
        <v>34.83</v>
      </c>
      <c r="J175" s="43" t="s">
        <v>40</v>
      </c>
      <c r="K175" s="15">
        <v>12</v>
      </c>
      <c r="L175" s="73"/>
      <c r="M175" s="68"/>
      <c r="N175" s="16">
        <f t="shared" si="7"/>
        <v>34830</v>
      </c>
    </row>
    <row r="176" spans="1:17" ht="30" customHeight="1" x14ac:dyDescent="0.15">
      <c r="A176" s="53">
        <v>86</v>
      </c>
      <c r="B176" s="81"/>
      <c r="C176" s="52" t="s">
        <v>380</v>
      </c>
      <c r="D176" s="51" t="s">
        <v>357</v>
      </c>
      <c r="E176" s="51" t="s">
        <v>381</v>
      </c>
      <c r="F176" s="51" t="s">
        <v>324</v>
      </c>
      <c r="G176" s="15">
        <v>1800</v>
      </c>
      <c r="H176" s="15">
        <v>100.58</v>
      </c>
      <c r="I176" s="15">
        <v>100.58</v>
      </c>
      <c r="J176" s="43" t="s">
        <v>40</v>
      </c>
      <c r="K176" s="15">
        <v>12</v>
      </c>
      <c r="L176" s="15" t="s">
        <v>18</v>
      </c>
      <c r="M176" s="68"/>
      <c r="N176" s="16">
        <f t="shared" si="7"/>
        <v>100580</v>
      </c>
    </row>
    <row r="177" spans="1:17" ht="30" customHeight="1" x14ac:dyDescent="0.15">
      <c r="A177" s="53">
        <v>87</v>
      </c>
      <c r="B177" s="81"/>
      <c r="C177" s="52" t="s">
        <v>382</v>
      </c>
      <c r="D177" s="51" t="s">
        <v>372</v>
      </c>
      <c r="E177" s="51" t="s">
        <v>383</v>
      </c>
      <c r="F177" s="51" t="s">
        <v>264</v>
      </c>
      <c r="G177" s="15">
        <v>1800</v>
      </c>
      <c r="H177" s="15">
        <v>261.74</v>
      </c>
      <c r="I177" s="15">
        <v>261.74</v>
      </c>
      <c r="J177" s="43" t="s">
        <v>384</v>
      </c>
      <c r="K177" s="15">
        <v>12</v>
      </c>
      <c r="L177" s="15" t="s">
        <v>18</v>
      </c>
      <c r="M177" s="68"/>
      <c r="N177" s="16">
        <f t="shared" si="7"/>
        <v>261740</v>
      </c>
    </row>
    <row r="178" spans="1:17" ht="30" customHeight="1" x14ac:dyDescent="0.15">
      <c r="A178" s="94">
        <v>88</v>
      </c>
      <c r="B178" s="81"/>
      <c r="C178" s="79" t="s">
        <v>385</v>
      </c>
      <c r="D178" s="51" t="s">
        <v>357</v>
      </c>
      <c r="E178" s="51" t="s">
        <v>386</v>
      </c>
      <c r="F178" s="51" t="s">
        <v>324</v>
      </c>
      <c r="G178" s="15">
        <v>1800</v>
      </c>
      <c r="H178" s="15">
        <v>96.01</v>
      </c>
      <c r="I178" s="15">
        <v>96.01</v>
      </c>
      <c r="J178" s="43" t="s">
        <v>40</v>
      </c>
      <c r="K178" s="15">
        <v>12</v>
      </c>
      <c r="L178" s="72" t="s">
        <v>18</v>
      </c>
      <c r="M178" s="68"/>
      <c r="N178" s="16">
        <f t="shared" si="7"/>
        <v>96010</v>
      </c>
    </row>
    <row r="179" spans="1:17" ht="30" customHeight="1" x14ac:dyDescent="0.15">
      <c r="A179" s="95"/>
      <c r="B179" s="81"/>
      <c r="C179" s="79"/>
      <c r="D179" s="51" t="s">
        <v>360</v>
      </c>
      <c r="E179" s="51" t="s">
        <v>387</v>
      </c>
      <c r="F179" s="51" t="s">
        <v>324</v>
      </c>
      <c r="G179" s="15">
        <v>1800</v>
      </c>
      <c r="H179" s="15">
        <v>43.76</v>
      </c>
      <c r="I179" s="15">
        <v>43.76</v>
      </c>
      <c r="J179" s="43" t="s">
        <v>40</v>
      </c>
      <c r="K179" s="15">
        <v>12</v>
      </c>
      <c r="L179" s="74"/>
      <c r="M179" s="68"/>
      <c r="N179" s="16">
        <f t="shared" si="7"/>
        <v>43760</v>
      </c>
    </row>
    <row r="180" spans="1:17" ht="30" customHeight="1" x14ac:dyDescent="0.15">
      <c r="A180" s="95"/>
      <c r="B180" s="81"/>
      <c r="C180" s="79"/>
      <c r="D180" s="51" t="s">
        <v>360</v>
      </c>
      <c r="E180" s="51" t="s">
        <v>388</v>
      </c>
      <c r="F180" s="51" t="s">
        <v>324</v>
      </c>
      <c r="G180" s="15">
        <v>1800</v>
      </c>
      <c r="H180" s="15">
        <v>3.67</v>
      </c>
      <c r="I180" s="15">
        <v>3.67</v>
      </c>
      <c r="J180" s="43" t="s">
        <v>179</v>
      </c>
      <c r="K180" s="15">
        <v>12</v>
      </c>
      <c r="L180" s="74"/>
      <c r="M180" s="68"/>
      <c r="N180" s="16">
        <f t="shared" si="7"/>
        <v>3670</v>
      </c>
    </row>
    <row r="181" spans="1:17" ht="30" customHeight="1" x14ac:dyDescent="0.15">
      <c r="A181" s="96"/>
      <c r="B181" s="81"/>
      <c r="C181" s="79"/>
      <c r="D181" s="51" t="s">
        <v>372</v>
      </c>
      <c r="E181" s="51" t="s">
        <v>389</v>
      </c>
      <c r="F181" s="51" t="s">
        <v>324</v>
      </c>
      <c r="G181" s="15">
        <v>1800</v>
      </c>
      <c r="H181" s="15">
        <v>96.45</v>
      </c>
      <c r="I181" s="15">
        <v>96.45</v>
      </c>
      <c r="J181" s="43" t="s">
        <v>40</v>
      </c>
      <c r="K181" s="17">
        <v>12</v>
      </c>
      <c r="L181" s="73"/>
      <c r="M181" s="68"/>
      <c r="N181" s="16">
        <f t="shared" si="7"/>
        <v>96450</v>
      </c>
    </row>
    <row r="182" spans="1:17" ht="30" customHeight="1" x14ac:dyDescent="0.15">
      <c r="A182" s="94">
        <v>89</v>
      </c>
      <c r="B182" s="81"/>
      <c r="C182" s="79" t="s">
        <v>390</v>
      </c>
      <c r="D182" s="51" t="s">
        <v>360</v>
      </c>
      <c r="E182" s="51" t="s">
        <v>391</v>
      </c>
      <c r="F182" s="51" t="s">
        <v>324</v>
      </c>
      <c r="G182" s="15">
        <v>1800</v>
      </c>
      <c r="H182" s="15">
        <v>29.46</v>
      </c>
      <c r="I182" s="15">
        <v>29.46</v>
      </c>
      <c r="J182" s="43" t="s">
        <v>40</v>
      </c>
      <c r="K182" s="17">
        <v>12</v>
      </c>
      <c r="L182" s="72" t="s">
        <v>18</v>
      </c>
      <c r="M182" s="68"/>
      <c r="N182" s="16">
        <f t="shared" si="7"/>
        <v>29460</v>
      </c>
    </row>
    <row r="183" spans="1:17" ht="30" customHeight="1" x14ac:dyDescent="0.15">
      <c r="A183" s="95"/>
      <c r="B183" s="81"/>
      <c r="C183" s="79"/>
      <c r="D183" s="51" t="s">
        <v>372</v>
      </c>
      <c r="E183" s="51" t="s">
        <v>392</v>
      </c>
      <c r="F183" s="51" t="s">
        <v>324</v>
      </c>
      <c r="G183" s="15">
        <v>1800</v>
      </c>
      <c r="H183" s="15">
        <v>38.01</v>
      </c>
      <c r="I183" s="15">
        <v>38.01</v>
      </c>
      <c r="J183" s="43" t="s">
        <v>40</v>
      </c>
      <c r="K183" s="17">
        <v>12</v>
      </c>
      <c r="L183" s="74"/>
      <c r="M183" s="68"/>
      <c r="N183" s="16">
        <f t="shared" si="7"/>
        <v>38010</v>
      </c>
    </row>
    <row r="184" spans="1:17" ht="30" customHeight="1" x14ac:dyDescent="0.15">
      <c r="A184" s="95"/>
      <c r="B184" s="81"/>
      <c r="C184" s="79"/>
      <c r="D184" s="51" t="s">
        <v>366</v>
      </c>
      <c r="E184" s="51" t="s">
        <v>393</v>
      </c>
      <c r="F184" s="51" t="s">
        <v>324</v>
      </c>
      <c r="G184" s="15">
        <v>1800</v>
      </c>
      <c r="H184" s="15">
        <v>8.59</v>
      </c>
      <c r="I184" s="15">
        <v>8.59</v>
      </c>
      <c r="J184" s="43" t="s">
        <v>40</v>
      </c>
      <c r="K184" s="17">
        <v>12</v>
      </c>
      <c r="L184" s="74"/>
      <c r="M184" s="68"/>
      <c r="N184" s="16">
        <f t="shared" si="7"/>
        <v>8590</v>
      </c>
    </row>
    <row r="185" spans="1:17" ht="30" customHeight="1" x14ac:dyDescent="0.15">
      <c r="A185" s="95"/>
      <c r="B185" s="81"/>
      <c r="C185" s="79"/>
      <c r="D185" s="51" t="s">
        <v>368</v>
      </c>
      <c r="E185" s="51" t="s">
        <v>394</v>
      </c>
      <c r="F185" s="51" t="s">
        <v>324</v>
      </c>
      <c r="G185" s="15">
        <v>1800</v>
      </c>
      <c r="H185" s="15">
        <v>22.77</v>
      </c>
      <c r="I185" s="15">
        <v>22.77</v>
      </c>
      <c r="J185" s="43" t="s">
        <v>40</v>
      </c>
      <c r="K185" s="17">
        <v>12</v>
      </c>
      <c r="L185" s="74"/>
      <c r="M185" s="68"/>
      <c r="N185" s="16">
        <f t="shared" si="7"/>
        <v>22770</v>
      </c>
    </row>
    <row r="186" spans="1:17" ht="30" customHeight="1" x14ac:dyDescent="0.15">
      <c r="A186" s="96"/>
      <c r="B186" s="81"/>
      <c r="C186" s="79"/>
      <c r="D186" s="51" t="s">
        <v>376</v>
      </c>
      <c r="E186" s="51" t="s">
        <v>395</v>
      </c>
      <c r="F186" s="51" t="s">
        <v>324</v>
      </c>
      <c r="G186" s="15">
        <v>1800</v>
      </c>
      <c r="H186" s="15">
        <v>4.2300000000000004</v>
      </c>
      <c r="I186" s="15">
        <v>4.2300000000000004</v>
      </c>
      <c r="J186" s="43" t="s">
        <v>40</v>
      </c>
      <c r="K186" s="17">
        <v>12</v>
      </c>
      <c r="L186" s="73"/>
      <c r="M186" s="68"/>
      <c r="N186" s="16">
        <f t="shared" si="7"/>
        <v>4230</v>
      </c>
    </row>
    <row r="187" spans="1:17" ht="30" customHeight="1" x14ac:dyDescent="0.15">
      <c r="A187" s="94">
        <v>90</v>
      </c>
      <c r="B187" s="81" t="s">
        <v>355</v>
      </c>
      <c r="C187" s="80" t="s">
        <v>396</v>
      </c>
      <c r="D187" s="54" t="s">
        <v>372</v>
      </c>
      <c r="E187" s="54" t="s">
        <v>397</v>
      </c>
      <c r="F187" s="54" t="s">
        <v>324</v>
      </c>
      <c r="G187" s="33">
        <v>1800</v>
      </c>
      <c r="H187" s="33">
        <v>45.96</v>
      </c>
      <c r="I187" s="33">
        <v>45.96</v>
      </c>
      <c r="J187" s="12" t="s">
        <v>40</v>
      </c>
      <c r="K187" s="20">
        <v>12</v>
      </c>
      <c r="L187" s="75" t="s">
        <v>101</v>
      </c>
      <c r="M187" s="69"/>
      <c r="N187" s="25">
        <f>I187*700</f>
        <v>32172</v>
      </c>
    </row>
    <row r="188" spans="1:17" ht="30" customHeight="1" x14ac:dyDescent="0.15">
      <c r="A188" s="95"/>
      <c r="B188" s="81"/>
      <c r="C188" s="80"/>
      <c r="D188" s="54" t="s">
        <v>363</v>
      </c>
      <c r="E188" s="54" t="s">
        <v>398</v>
      </c>
      <c r="F188" s="54" t="s">
        <v>324</v>
      </c>
      <c r="G188" s="33">
        <v>1800</v>
      </c>
      <c r="H188" s="33">
        <v>68.67</v>
      </c>
      <c r="I188" s="33">
        <v>68.67</v>
      </c>
      <c r="J188" s="12" t="s">
        <v>40</v>
      </c>
      <c r="K188" s="20">
        <v>12</v>
      </c>
      <c r="L188" s="76"/>
      <c r="M188" s="69"/>
      <c r="N188" s="25">
        <f t="shared" ref="N188:N190" si="8">I188*700</f>
        <v>48069</v>
      </c>
    </row>
    <row r="189" spans="1:17" ht="30" customHeight="1" x14ac:dyDescent="0.15">
      <c r="A189" s="95"/>
      <c r="B189" s="81"/>
      <c r="C189" s="80"/>
      <c r="D189" s="54" t="s">
        <v>366</v>
      </c>
      <c r="E189" s="54" t="s">
        <v>399</v>
      </c>
      <c r="F189" s="54" t="s">
        <v>324</v>
      </c>
      <c r="G189" s="33">
        <v>1800</v>
      </c>
      <c r="H189" s="33">
        <v>3.66</v>
      </c>
      <c r="I189" s="33">
        <v>3.66</v>
      </c>
      <c r="J189" s="12" t="s">
        <v>40</v>
      </c>
      <c r="K189" s="20">
        <v>12</v>
      </c>
      <c r="L189" s="76"/>
      <c r="M189" s="69"/>
      <c r="N189" s="25">
        <f t="shared" si="8"/>
        <v>2562</v>
      </c>
    </row>
    <row r="190" spans="1:17" ht="30" customHeight="1" x14ac:dyDescent="0.15">
      <c r="A190" s="96"/>
      <c r="B190" s="81"/>
      <c r="C190" s="80"/>
      <c r="D190" s="54" t="s">
        <v>368</v>
      </c>
      <c r="E190" s="54" t="s">
        <v>400</v>
      </c>
      <c r="F190" s="54" t="s">
        <v>324</v>
      </c>
      <c r="G190" s="33">
        <v>1800</v>
      </c>
      <c r="H190" s="33">
        <v>32.61</v>
      </c>
      <c r="I190" s="33">
        <v>32.61</v>
      </c>
      <c r="J190" s="12" t="s">
        <v>40</v>
      </c>
      <c r="K190" s="20">
        <v>12</v>
      </c>
      <c r="L190" s="77"/>
      <c r="M190" s="69"/>
      <c r="N190" s="25">
        <f t="shared" si="8"/>
        <v>22827</v>
      </c>
    </row>
    <row r="191" spans="1:17" ht="30" customHeight="1" x14ac:dyDescent="0.15">
      <c r="A191" s="100" t="s">
        <v>401</v>
      </c>
      <c r="B191" s="101"/>
      <c r="C191" s="102"/>
      <c r="D191" s="55"/>
      <c r="E191" s="61"/>
      <c r="F191" s="55"/>
      <c r="G191" s="48"/>
      <c r="H191" s="48">
        <f>SUM(H166:H190)</f>
        <v>2426.1400000000003</v>
      </c>
      <c r="I191" s="48">
        <f>SUM(I166:I190)</f>
        <v>2426.1400000000003</v>
      </c>
      <c r="J191" s="55"/>
      <c r="K191" s="39"/>
      <c r="L191" s="55"/>
      <c r="M191" s="55"/>
      <c r="N191" s="42">
        <f>SUM(N166:N190)</f>
        <v>2380870</v>
      </c>
    </row>
    <row r="192" spans="1:17" ht="30" customHeight="1" x14ac:dyDescent="0.15">
      <c r="A192" s="103" t="s">
        <v>402</v>
      </c>
      <c r="B192" s="103"/>
      <c r="C192" s="103"/>
      <c r="D192" s="56"/>
      <c r="E192" s="57"/>
      <c r="F192" s="56"/>
      <c r="G192" s="56"/>
      <c r="H192" s="62">
        <f>H191+H165</f>
        <v>28810.23000000001</v>
      </c>
      <c r="I192" s="62">
        <f>I191+I165</f>
        <v>28289.220000000008</v>
      </c>
      <c r="J192" s="62"/>
      <c r="K192" s="62"/>
      <c r="L192" s="62"/>
      <c r="M192" s="62"/>
      <c r="N192" s="62">
        <f t="shared" ref="N192" si="9">N191+N165</f>
        <v>15179597</v>
      </c>
      <c r="Q192" s="66"/>
    </row>
    <row r="194" spans="8:14" ht="30" customHeight="1" x14ac:dyDescent="0.15">
      <c r="N194" s="66"/>
    </row>
    <row r="196" spans="8:14" ht="30" customHeight="1" x14ac:dyDescent="0.15">
      <c r="H196" s="67"/>
    </row>
  </sheetData>
  <mergeCells count="171">
    <mergeCell ref="A1:B1"/>
    <mergeCell ref="A2:N2"/>
    <mergeCell ref="A128:C128"/>
    <mergeCell ref="A134:C134"/>
    <mergeCell ref="A150:C150"/>
    <mergeCell ref="A155:C155"/>
    <mergeCell ref="A157:C157"/>
    <mergeCell ref="A164:C164"/>
    <mergeCell ref="A165:C165"/>
    <mergeCell ref="A73:A81"/>
    <mergeCell ref="A82:A83"/>
    <mergeCell ref="A84:A87"/>
    <mergeCell ref="A89:A90"/>
    <mergeCell ref="A91:A92"/>
    <mergeCell ref="A93:A94"/>
    <mergeCell ref="A95:A96"/>
    <mergeCell ref="A99:A100"/>
    <mergeCell ref="A103:A104"/>
    <mergeCell ref="A105:A106"/>
    <mergeCell ref="A111:A113"/>
    <mergeCell ref="A114:A116"/>
    <mergeCell ref="A125:A126"/>
    <mergeCell ref="A135:A138"/>
    <mergeCell ref="A139:A143"/>
    <mergeCell ref="A191:C191"/>
    <mergeCell ref="A192:C192"/>
    <mergeCell ref="A4:A5"/>
    <mergeCell ref="A6:A7"/>
    <mergeCell ref="A8:A9"/>
    <mergeCell ref="A10:A13"/>
    <mergeCell ref="A14:A15"/>
    <mergeCell ref="A16:A17"/>
    <mergeCell ref="A19:A20"/>
    <mergeCell ref="A21:A22"/>
    <mergeCell ref="A23:A26"/>
    <mergeCell ref="A27:A30"/>
    <mergeCell ref="A31:A32"/>
    <mergeCell ref="A33:A35"/>
    <mergeCell ref="A36:A37"/>
    <mergeCell ref="A38:A39"/>
    <mergeCell ref="A42:A45"/>
    <mergeCell ref="A47:A49"/>
    <mergeCell ref="A51:A52"/>
    <mergeCell ref="A55:A57"/>
    <mergeCell ref="A58:A59"/>
    <mergeCell ref="A61:A64"/>
    <mergeCell ref="A67:A68"/>
    <mergeCell ref="A69:A72"/>
    <mergeCell ref="A182:A186"/>
    <mergeCell ref="A187:A190"/>
    <mergeCell ref="B4:B22"/>
    <mergeCell ref="B23:B45"/>
    <mergeCell ref="B46:B68"/>
    <mergeCell ref="B69:B90"/>
    <mergeCell ref="B91:B113"/>
    <mergeCell ref="B114:B127"/>
    <mergeCell ref="B129:B133"/>
    <mergeCell ref="B135:B149"/>
    <mergeCell ref="B151:B154"/>
    <mergeCell ref="B158:B163"/>
    <mergeCell ref="B166:B186"/>
    <mergeCell ref="B187:B190"/>
    <mergeCell ref="A144:A146"/>
    <mergeCell ref="A147:A148"/>
    <mergeCell ref="A152:A154"/>
    <mergeCell ref="A158:A160"/>
    <mergeCell ref="A166:A167"/>
    <mergeCell ref="A168:A170"/>
    <mergeCell ref="A171:A172"/>
    <mergeCell ref="A174:A175"/>
    <mergeCell ref="A178:A181"/>
    <mergeCell ref="C4:C5"/>
    <mergeCell ref="C6:C7"/>
    <mergeCell ref="C8:C9"/>
    <mergeCell ref="C10:C13"/>
    <mergeCell ref="C14:C15"/>
    <mergeCell ref="C16:C17"/>
    <mergeCell ref="C19:C20"/>
    <mergeCell ref="C21:C22"/>
    <mergeCell ref="C23:C26"/>
    <mergeCell ref="C27:C30"/>
    <mergeCell ref="C31:C32"/>
    <mergeCell ref="C33:C35"/>
    <mergeCell ref="C36:C37"/>
    <mergeCell ref="C38:C39"/>
    <mergeCell ref="C42:C45"/>
    <mergeCell ref="C47:C49"/>
    <mergeCell ref="C51:C52"/>
    <mergeCell ref="C55:C57"/>
    <mergeCell ref="C58:C59"/>
    <mergeCell ref="C61:C64"/>
    <mergeCell ref="C67:C68"/>
    <mergeCell ref="C69:C72"/>
    <mergeCell ref="C73:C81"/>
    <mergeCell ref="C82:C83"/>
    <mergeCell ref="C84:C87"/>
    <mergeCell ref="C89:C90"/>
    <mergeCell ref="C91:C92"/>
    <mergeCell ref="C93:C94"/>
    <mergeCell ref="C95:C96"/>
    <mergeCell ref="C99:C100"/>
    <mergeCell ref="C103:C104"/>
    <mergeCell ref="C105:C106"/>
    <mergeCell ref="C111:C113"/>
    <mergeCell ref="C114:C116"/>
    <mergeCell ref="C125:C126"/>
    <mergeCell ref="C135:C138"/>
    <mergeCell ref="C139:C143"/>
    <mergeCell ref="C144:C146"/>
    <mergeCell ref="C147:C148"/>
    <mergeCell ref="C152:C154"/>
    <mergeCell ref="C158:C160"/>
    <mergeCell ref="C166:C167"/>
    <mergeCell ref="C168:C170"/>
    <mergeCell ref="C171:C172"/>
    <mergeCell ref="C174:C175"/>
    <mergeCell ref="C178:C181"/>
    <mergeCell ref="C182:C186"/>
    <mergeCell ref="C187:C190"/>
    <mergeCell ref="D4:D5"/>
    <mergeCell ref="D6:D7"/>
    <mergeCell ref="D10:D11"/>
    <mergeCell ref="D14:D15"/>
    <mergeCell ref="L4:L5"/>
    <mergeCell ref="L6:L7"/>
    <mergeCell ref="L8:L9"/>
    <mergeCell ref="L10:L13"/>
    <mergeCell ref="L14:L15"/>
    <mergeCell ref="L16:L17"/>
    <mergeCell ref="L19:L20"/>
    <mergeCell ref="L21:L22"/>
    <mergeCell ref="L23:L26"/>
    <mergeCell ref="L27:L30"/>
    <mergeCell ref="L31:L32"/>
    <mergeCell ref="L33:L35"/>
    <mergeCell ref="L36:L37"/>
    <mergeCell ref="L38:L39"/>
    <mergeCell ref="L42:L45"/>
    <mergeCell ref="L47:L49"/>
    <mergeCell ref="L51:L52"/>
    <mergeCell ref="L55:L57"/>
    <mergeCell ref="L58:L59"/>
    <mergeCell ref="L61:L64"/>
    <mergeCell ref="L67:L68"/>
    <mergeCell ref="L69:L72"/>
    <mergeCell ref="L73:L81"/>
    <mergeCell ref="L82:L83"/>
    <mergeCell ref="L84:L87"/>
    <mergeCell ref="L89:L90"/>
    <mergeCell ref="L91:L92"/>
    <mergeCell ref="L93:L94"/>
    <mergeCell ref="L95:L96"/>
    <mergeCell ref="L99:L100"/>
    <mergeCell ref="L103:L104"/>
    <mergeCell ref="L105:L106"/>
    <mergeCell ref="L111:L113"/>
    <mergeCell ref="L114:L116"/>
    <mergeCell ref="L125:L126"/>
    <mergeCell ref="L174:L175"/>
    <mergeCell ref="L178:L181"/>
    <mergeCell ref="L182:L186"/>
    <mergeCell ref="L187:L190"/>
    <mergeCell ref="L135:L138"/>
    <mergeCell ref="L139:L143"/>
    <mergeCell ref="L144:L146"/>
    <mergeCell ref="L147:L148"/>
    <mergeCell ref="L152:L154"/>
    <mergeCell ref="L158:L160"/>
    <mergeCell ref="L166:L167"/>
    <mergeCell ref="L168:L170"/>
    <mergeCell ref="L171:L172"/>
  </mergeCells>
  <phoneticPr fontId="16" type="noConversion"/>
  <printOptions horizontalCentered="1"/>
  <pageMargins left="7.8472222222222193E-2" right="7.8472222222222193E-2" top="0.31458333333333299" bottom="0.118055555555556" header="0.31458333333333299" footer="0.118055555555556"/>
  <pageSetup paperSize="9" scale="75" fitToHeight="0" orientation="landscape" r:id="rId1"/>
  <rowBreaks count="9" manualBreakCount="9">
    <brk id="22" max="16383" man="1"/>
    <brk id="45" max="16383" man="1"/>
    <brk id="68" max="16383" man="1"/>
    <brk id="90" max="16383" man="1"/>
    <brk id="113" max="16383" man="1"/>
    <brk id="134" max="16383" man="1"/>
    <brk id="157" max="16383" man="1"/>
    <brk id="165" max="16383" man="1"/>
    <brk id="1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明细汇总</vt:lpstr>
      <vt:lpstr>明细汇总!Print_Titles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2022-10-09T05:44:28Z</cp:lastPrinted>
  <dcterms:created xsi:type="dcterms:W3CDTF">2021-04-19T17:24:00Z</dcterms:created>
  <dcterms:modified xsi:type="dcterms:W3CDTF">2023-04-25T04:30:45Z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6F7D7A02954142D0AB7610406D440377</vt:lpwstr>
  </property>
  <property fmtid="{D5CDD505-2E9C-101B-9397-08002B2CF9AE}" pid="3" name="KSOProductBuildVer">
    <vt:lpwstr>2052-11.8.2.9695</vt:lpwstr>
  </property>
</Properties>
</file>