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莘庄镇汇总" sheetId="38" r:id="rId16"/>
    <sheet name="2022年校舍维修尾款" sheetId="36" state="hidden" r:id="rId17"/>
    <sheet name="学前科" sheetId="20" state="hidden" r:id="rId18"/>
    <sheet name="普教一科" sheetId="21" state="hidden" r:id="rId19"/>
    <sheet name="普教二科" sheetId="22" state="hidden" r:id="rId20"/>
    <sheet name="教育学院" sheetId="24" state="hidden" r:id="rId21"/>
    <sheet name="抚恤金" sheetId="37" state="hidden" r:id="rId22"/>
  </sheets>
  <externalReferences>
    <externalReference r:id="rId23"/>
    <externalReference r:id="rId24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6">'2022年校舍维修尾款'!$A$1:$J$6</definedName>
    <definedName name="_xlnm.Print_Area" localSheetId="20">教育学院!$A$1:$G$7</definedName>
    <definedName name="_xlnm.Print_Area" localSheetId="5">浦江镇!$A$1:$Y$106</definedName>
    <definedName name="_xlnm.Print_Area" localSheetId="19">普教二科!$A$1:$H$9</definedName>
    <definedName name="_xlnm.Print_Area" localSheetId="18">普教一科!$A$1:$G$5</definedName>
    <definedName name="_xlnm.Print_Area" localSheetId="17">学前科!$A$1:$I$26</definedName>
    <definedName name="_xlnm.Print_Titles" localSheetId="1">'2022年绩效清算'!$1:$3</definedName>
    <definedName name="_xlnm.Print_Titles" localSheetId="20">教育学院!$1:$2</definedName>
    <definedName name="_xlnm.Print_Titles" localSheetId="5">浦江镇!$1:$2</definedName>
    <definedName name="_xlnm.Print_Titles" localSheetId="19">普教二科!$1:$2</definedName>
    <definedName name="_xlnm.Print_Titles" localSheetId="18">普教一科!$1:$2</definedName>
    <definedName name="_xlnm.Print_Titles" localSheetId="17">学前科!$1:$2</definedName>
  </definedNames>
  <calcPr calcId="124519"/>
</workbook>
</file>

<file path=xl/calcChain.xml><?xml version="1.0" encoding="utf-8"?>
<calcChain xmlns="http://schemas.openxmlformats.org/spreadsheetml/2006/main">
  <c r="C10" i="38"/>
  <c r="C9"/>
  <c r="C8"/>
  <c r="C7"/>
  <c r="C6"/>
  <c r="C5"/>
  <c r="C4"/>
  <c r="E6" i="36" l="1"/>
  <c r="F6"/>
  <c r="G6"/>
  <c r="I6"/>
  <c r="D6"/>
  <c r="H5"/>
  <c r="J5" s="1"/>
  <c r="H4"/>
  <c r="J4" s="1"/>
  <c r="J3"/>
  <c r="H3"/>
  <c r="J6" l="1"/>
  <c r="H6"/>
  <c r="AJ4" i="37"/>
  <c r="AE3"/>
  <c r="AA3"/>
  <c r="Z3"/>
  <c r="W3"/>
  <c r="T3"/>
  <c r="Q3"/>
  <c r="N3"/>
  <c r="K3"/>
  <c r="H3"/>
  <c r="G3"/>
  <c r="AD3" l="1"/>
  <c r="G6" i="24"/>
  <c r="G5"/>
  <c r="G4"/>
  <c r="G3"/>
  <c r="G7" s="1"/>
  <c r="H9" i="22"/>
  <c r="G4" i="21"/>
  <c r="G5" s="1"/>
  <c r="G3"/>
  <c r="I25" i="20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26" l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<sst xmlns="http://schemas.openxmlformats.org/spreadsheetml/2006/main" count="5047" uniqueCount="818">
  <si>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</si>
  <si>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</si>
  <si>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</si>
  <si>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</si>
  <si>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</si>
  <si>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</si>
  <si>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</si>
  <si>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</si>
  <si>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</si>
  <si>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</si>
  <si>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</si>
  <si>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</si>
  <si>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</si>
  <si>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</si>
  <si>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</si>
  <si>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</si>
  <si>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</si>
  <si>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</si>
  <si>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</si>
  <si>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</si>
  <si>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</si>
  <si>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</si>
  <si>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</si>
  <si>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</si>
  <si>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</si>
  <si>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</si>
  <si>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</si>
  <si>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</si>
  <si>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</si>
  <si>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</si>
  <si>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</si>
  <si>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</si>
  <si>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</si>
  <si>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</si>
  <si>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</si>
  <si>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</si>
  <si>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</si>
  <si>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</si>
  <si>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</si>
  <si>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</si>
  <si>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</si>
  <si>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</si>
  <si>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</si>
  <si>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</si>
  <si>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</si>
  <si>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</si>
  <si>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</si>
  <si>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</si>
  <si>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</si>
  <si>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</si>
  <si>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</si>
  <si>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</si>
  <si>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</si>
  <si>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</si>
  <si>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</si>
  <si>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</si>
  <si>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</si>
  <si>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</si>
  <si>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</si>
  <si>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</si>
  <si>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</si>
  <si>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</si>
  <si>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</si>
  <si>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</si>
  <si>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</si>
  <si>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</si>
  <si>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</si>
  <si>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</si>
  <si>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</si>
  <si>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</si>
  <si>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</si>
  <si>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</si>
  <si>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</si>
  <si>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</si>
  <si>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</si>
  <si>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</si>
  <si>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</si>
  <si>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</si>
  <si>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</si>
  <si>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</si>
  <si>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</si>
  <si>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</si>
  <si>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</si>
  <si>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</si>
  <si>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</si>
  <si>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</si>
  <si>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</si>
  <si>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</si>
  <si>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</si>
  <si>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</si>
  <si>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</si>
  <si>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</si>
  <si>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</si>
  <si>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</si>
  <si>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</si>
  <si>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</si>
  <si>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</si>
  <si>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</si>
  <si>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</si>
  <si>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</si>
  <si>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</si>
  <si>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</si>
  <si>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</si>
  <si>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</si>
  <si>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</si>
  <si>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</si>
  <si>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</si>
  <si>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</si>
  <si>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</si>
  <si>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</si>
  <si>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</si>
  <si>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</si>
  <si>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</si>
  <si>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</si>
  <si>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</si>
  <si>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</si>
  <si>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</si>
  <si>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</si>
  <si>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</si>
  <si>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</si>
  <si>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</si>
  <si>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</si>
  <si>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</si>
  <si>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</si>
  <si>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</si>
  <si>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</si>
  <si>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</si>
  <si>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</si>
  <si>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</si>
  <si>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</si>
  <si>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</si>
  <si>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</si>
  <si>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</si>
  <si>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</si>
  <si>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</si>
  <si>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</si>
  <si>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</si>
  <si>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</si>
  <si>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</si>
  <si>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</si>
  <si>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</si>
  <si>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</si>
  <si>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</si>
  <si>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</si>
  <si>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</si>
  <si>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</si>
  <si>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</si>
  <si>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</si>
  <si>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</si>
  <si>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</si>
  <si>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</si>
  <si>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</si>
  <si>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</si>
  <si>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</si>
  <si>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</si>
  <si>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</si>
  <si>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</si>
  <si>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</si>
  <si>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</si>
  <si>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</si>
  <si>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</si>
  <si>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</si>
  <si>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</si>
  <si>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</si>
  <si>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</si>
  <si>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</si>
  <si>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</si>
  <si>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</si>
  <si>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</si>
  <si>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</si>
  <si>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</si>
  <si>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</si>
  <si>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</si>
  <si>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</si>
  <si>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</si>
  <si>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</si>
  <si>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</si>
  <si>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</si>
  <si>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</si>
  <si>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</si>
  <si>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</si>
  <si>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</si>
  <si>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</si>
  <si>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</si>
  <si>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</si>
  <si>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</si>
  <si>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</si>
  <si>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</si>
  <si>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</si>
  <si>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</si>
  <si>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</si>
  <si>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</si>
  <si>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</si>
  <si>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</si>
  <si>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</si>
  <si>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</si>
  <si>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</si>
  <si>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</si>
  <si>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</si>
  <si>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</si>
  <si>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</si>
  <si>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</si>
  <si>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</si>
  <si>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</si>
  <si>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</si>
  <si>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</si>
  <si>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</si>
  <si>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</si>
  <si>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</si>
  <si>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</si>
  <si>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</si>
  <si>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</si>
  <si>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</si>
  <si>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</si>
  <si>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</si>
  <si>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</si>
  <si>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</si>
  <si>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</si>
  <si>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</si>
  <si>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</si>
  <si>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</si>
  <si>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</si>
  <si>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</si>
  <si>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</si>
  <si>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</si>
  <si>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</si>
  <si>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</si>
  <si>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</si>
  <si>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</si>
  <si>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</si>
  <si>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</si>
  <si>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</si>
  <si>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</si>
  <si>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</si>
  <si>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</si>
  <si>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</si>
  <si>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</si>
  <si>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</si>
  <si>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</si>
  <si>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</si>
  <si>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</si>
  <si>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</si>
  <si>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</si>
  <si>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</si>
  <si>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</si>
  <si>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</si>
  <si>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</si>
  <si>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</si>
  <si>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</si>
  <si>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</si>
  <si>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</si>
  <si>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</si>
  <si>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</si>
  <si>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</si>
  <si>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</si>
  <si>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</si>
  <si>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</si>
  <si>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</si>
  <si>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</si>
  <si>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</si>
  <si>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</si>
  <si>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</si>
  <si>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</si>
  <si>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</si>
  <si>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</si>
  <si>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</si>
  <si>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</si>
  <si>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</si>
  <si>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</si>
  <si>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</si>
  <si>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</si>
  <si>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</si>
  <si>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</si>
  <si>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</si>
  <si>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</si>
  <si>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</si>
  <si>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</si>
  <si>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</si>
  <si>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</si>
  <si>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</si>
  <si>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</si>
  <si>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</si>
  <si>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</si>
  <si>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</si>
  <si>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</si>
  <si>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</si>
  <si>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</si>
  <si>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</si>
  <si>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</si>
  <si>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</si>
  <si>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</si>
  <si>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</si>
  <si>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</si>
  <si>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</si>
  <si>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</si>
  <si>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</si>
  <si>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</si>
  <si>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</si>
  <si>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</si>
  <si>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</si>
  <si>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</si>
  <si>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</si>
  <si>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</si>
  <si>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</si>
  <si>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</si>
  <si>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</si>
  <si>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</si>
  <si>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</si>
  <si>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</si>
  <si>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</si>
  <si>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</si>
  <si>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</si>
  <si>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</si>
  <si>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</si>
  <si>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</si>
  <si>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</si>
  <si>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</si>
  <si>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</si>
  <si>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</si>
  <si>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</si>
  <si>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</si>
  <si>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</si>
  <si>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</si>
  <si>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</si>
  <si>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</si>
  <si>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</si>
  <si>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</si>
  <si>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</si>
  <si>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</si>
  <si>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</si>
  <si>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</si>
  <si>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</si>
  <si>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</si>
  <si>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</si>
  <si>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</si>
  <si>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</si>
  <si>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</si>
  <si>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</si>
  <si>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</si>
  <si>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</si>
  <si>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</si>
  <si>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</si>
  <si>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</si>
  <si>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</si>
  <si>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</si>
  <si>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</si>
  <si>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</si>
  <si>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</si>
  <si>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</si>
  <si>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</si>
  <si>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</si>
  <si>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</si>
  <si>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</si>
  <si>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</si>
  <si>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</si>
  <si>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</si>
  <si>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</si>
  <si>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</si>
  <si>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</si>
  <si>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</si>
  <si>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</si>
  <si>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</si>
  <si>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</si>
  <si>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</si>
  <si>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</si>
  <si>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</si>
  <si>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</si>
  <si>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</si>
  <si>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</si>
  <si>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</si>
  <si>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</si>
  <si>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</si>
  <si>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</si>
  <si>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</si>
  <si>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</si>
  <si>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</si>
  <si>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</si>
  <si>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</si>
  <si>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</si>
  <si>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</si>
  <si>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</si>
  <si>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</si>
  <si>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</si>
  <si>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</si>
  <si>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</si>
  <si>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</si>
  <si>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</si>
  <si>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</si>
  <si>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</si>
  <si>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</si>
  <si>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</si>
  <si>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</si>
  <si>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</si>
  <si>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</si>
  <si>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</si>
  <si>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</si>
  <si>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</si>
  <si>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</si>
  <si>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</si>
  <si>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</si>
  <si>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</si>
  <si>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</si>
  <si>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</si>
  <si>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</si>
  <si>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</si>
  <si>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</si>
  <si>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</si>
  <si>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</si>
  <si>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</si>
  <si>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</si>
  <si>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</si>
  <si>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</si>
  <si>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</si>
  <si>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</si>
  <si>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</si>
  <si>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</si>
  <si>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</si>
  <si>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</si>
  <si>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</si>
  <si>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</si>
  <si>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</si>
  <si>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</si>
  <si>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</si>
  <si>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</si>
  <si>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</si>
  <si>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</si>
  <si>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</si>
  <si>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</si>
  <si>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</si>
  <si>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</si>
  <si>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</si>
  <si>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</si>
  <si>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</si>
  <si>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</si>
  <si>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</si>
  <si>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</si>
  <si>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</si>
  <si>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</si>
  <si>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</si>
  <si>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</si>
  <si>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</si>
  <si>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</si>
  <si>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</si>
  <si>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</si>
  <si>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</si>
  <si>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</si>
  <si>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</si>
  <si>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</si>
  <si>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</si>
  <si>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</si>
  <si>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</si>
  <si>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</si>
  <si>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</si>
  <si>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</si>
  <si>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</si>
  <si>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</si>
  <si>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</si>
  <si>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</si>
  <si>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</si>
  <si>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</si>
  <si>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</si>
  <si>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</si>
  <si>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</si>
  <si>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</si>
  <si>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</si>
  <si>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</si>
  <si>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</si>
  <si>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</si>
  <si>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</si>
  <si>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</si>
  <si>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</si>
  <si>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</si>
  <si>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</si>
  <si>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</si>
  <si>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</si>
  <si>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</si>
  <si>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</si>
  <si>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</si>
  <si>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</si>
  <si>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</si>
  <si>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</si>
  <si>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</si>
  <si>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</si>
  <si>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</si>
  <si>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</si>
  <si>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</si>
  <si>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</si>
  <si>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</si>
  <si>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</si>
  <si>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</si>
  <si>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</si>
  <si>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</si>
  <si>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</si>
  <si>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</si>
  <si>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</si>
  <si>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</si>
  <si>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</si>
  <si>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</si>
  <si>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</si>
  <si>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</si>
  <si>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</si>
  <si>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</si>
  <si>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</si>
  <si>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</si>
  <si>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</si>
  <si>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</si>
  <si>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</si>
  <si>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</si>
  <si>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</si>
  <si>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</si>
  <si>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</si>
  <si>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</si>
  <si>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</si>
  <si>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</si>
  <si>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</si>
  <si>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</si>
  <si>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</si>
  <si>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</si>
  <si>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</si>
  <si>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</si>
  <si>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</si>
  <si>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</si>
  <si>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</si>
  <si>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</si>
  <si>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</si>
  <si>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</si>
  <si>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</si>
  <si>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</si>
  <si>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</si>
  <si>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</si>
  <si>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</si>
  <si>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</si>
  <si>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</si>
  <si>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</si>
  <si>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</si>
  <si>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</si>
  <si>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</si>
  <si>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</si>
  <si>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</si>
  <si>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</si>
  <si>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</si>
  <si>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</si>
  <si>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</si>
  <si>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</si>
  <si>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</si>
  <si>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</si>
  <si>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</si>
  <si>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</si>
  <si>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</si>
  <si>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</si>
  <si>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</si>
  <si>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</si>
  <si>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</si>
  <si>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</si>
  <si>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</si>
  <si>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</si>
  <si>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</si>
  <si>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</si>
  <si>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</si>
  <si>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</si>
  <si>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</si>
  <si>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</si>
  <si>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</si>
  <si>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</si>
  <si>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</si>
  <si>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</si>
  <si>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</si>
  <si>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</si>
  <si>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</si>
  <si>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</si>
  <si>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</si>
  <si>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</si>
  <si>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</si>
  <si>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</si>
  <si>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</si>
  <si>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</si>
  <si>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</si>
  <si>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</si>
  <si>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</si>
  <si>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</si>
  <si>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</si>
  <si>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</si>
  <si>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</si>
  <si>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</si>
  <si>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</si>
  <si>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</si>
  <si>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</si>
  <si>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</si>
  <si>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</si>
  <si>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</si>
  <si>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</si>
  <si>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</si>
  <si>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</si>
  <si>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</si>
  <si>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</si>
  <si>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</si>
  <si>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</si>
  <si>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</si>
  <si>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</si>
  <si>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</si>
  <si>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</si>
  <si>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</si>
  <si>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</si>
  <si>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</si>
  <si>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</si>
  <si>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</si>
  <si>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</si>
  <si>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</si>
  <si>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</si>
  <si>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</si>
  <si>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</si>
  <si>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</si>
  <si>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</si>
  <si>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</si>
  <si>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</si>
  <si>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</si>
  <si>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</si>
  <si>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</si>
  <si>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</si>
  <si>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</si>
  <si>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</si>
  <si>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</si>
  <si>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</si>
  <si>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</si>
  <si>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</si>
  <si>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</si>
  <si>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</si>
  <si>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</si>
  <si>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</si>
  <si>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</si>
  <si>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</si>
  <si>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</si>
  <si>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</si>
  <si>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</si>
  <si>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</si>
  <si>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</si>
  <si>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</si>
  <si>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</si>
  <si>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</si>
  <si>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</si>
  <si>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</si>
  <si>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</si>
  <si>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</si>
  <si>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</si>
  <si>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</si>
  <si>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</si>
  <si>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</si>
  <si>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</si>
  <si>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</si>
  <si>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</si>
  <si>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</si>
  <si>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</si>
  <si>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</si>
  <si>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</si>
  <si>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</si>
  <si>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</si>
  <si>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</si>
  <si>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</si>
  <si>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</si>
  <si>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</si>
  <si>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</si>
  <si>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</si>
  <si>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</si>
  <si>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</si>
  <si>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</si>
  <si>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</si>
  <si>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</si>
  <si>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</si>
  <si>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</si>
  <si>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</si>
  <si>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</si>
  <si>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</si>
  <si>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</si>
  <si>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</si>
  <si>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</si>
  <si>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</si>
  <si>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</si>
  <si>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</si>
  <si>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</si>
  <si>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</si>
  <si>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</si>
  <si>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</si>
  <si>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</si>
  <si>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</si>
  <si>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</si>
  <si>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</si>
  <si>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项目内容</t>
  </si>
  <si>
    <t>项目明细</t>
  </si>
  <si>
    <t>数量</t>
  </si>
  <si>
    <t>单价</t>
  </si>
  <si>
    <t>金额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</si>
  <si>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</si>
  <si>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</si>
  <si>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</si>
  <si>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</si>
  <si>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</si>
  <si>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</si>
  <si>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</si>
  <si>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</si>
  <si>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</si>
  <si>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</si>
  <si>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</si>
  <si>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</si>
  <si>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民办</t>
    <phoneticPr fontId="3" type="noConversion"/>
  </si>
  <si>
    <t>普惠性民办幼儿园维修专项补贴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</si>
  <si>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</si>
  <si>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</si>
  <si>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</si>
  <si>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</si>
  <si>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</si>
  <si>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</si>
  <si>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</si>
  <si>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</si>
  <si>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</si>
  <si>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</si>
  <si>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</si>
  <si>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</si>
  <si>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</si>
  <si>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</si>
  <si>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</si>
  <si>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</si>
  <si>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</si>
  <si>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</si>
  <si>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</si>
  <si>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</si>
  <si>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</si>
  <si>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</si>
  <si>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</si>
  <si>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</si>
  <si>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</si>
  <si>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</si>
  <si>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</si>
  <si>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</si>
  <si>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</si>
  <si>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美育特色联盟</t>
  </si>
  <si>
    <t>师资培训、专家指导、学生艺术团建设等</t>
  </si>
  <si>
    <t>闵行区明星学校</t>
  </si>
  <si>
    <t>上海市民办协和双语尚音学校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</si>
  <si>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</si>
  <si>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</si>
  <si>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</si>
  <si>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</si>
  <si>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已沟通</t>
    <phoneticPr fontId="4" type="noConversion"/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</si>
  <si>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</si>
  <si>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</si>
  <si>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</si>
  <si>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</si>
  <si>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</si>
  <si>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</si>
  <si>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</si>
  <si>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</si>
  <si>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</si>
  <si>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</si>
  <si>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</si>
  <si>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</si>
  <si>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</si>
  <si>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</si>
  <si>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</si>
  <si>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</si>
  <si>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</si>
  <si>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</si>
  <si>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第二届种子基地所在学校</t>
    <phoneticPr fontId="3" type="noConversion"/>
  </si>
  <si>
    <t>德育队伍建设</t>
    <phoneticPr fontId="3" type="noConversion"/>
  </si>
  <si>
    <t>区家庭教育指导名师工作室所在学校</t>
    <phoneticPr fontId="3" type="noConversion"/>
  </si>
  <si>
    <t>佳佳中心幼儿园</t>
  </si>
  <si>
    <t>闵行区实验幼儿园</t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</si>
  <si>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</si>
  <si>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</si>
  <si>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</si>
  <si>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</si>
  <si>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</si>
  <si>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</si>
  <si>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</si>
  <si>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</si>
  <si>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</si>
  <si>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</si>
  <si>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</si>
  <si>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</si>
  <si>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</si>
  <si>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</si>
  <si>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</si>
  <si>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</si>
  <si>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</si>
  <si>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</si>
  <si>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</si>
  <si>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</si>
  <si>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</si>
  <si>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</si>
  <si>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</si>
  <si>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</si>
  <si>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</si>
  <si>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</si>
  <si>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九年一贯制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</si>
  <si>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</si>
  <si>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</si>
  <si>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</si>
  <si>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</si>
  <si>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莘庄小计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</si>
  <si>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</si>
  <si>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</si>
  <si>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</si>
  <si>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</si>
  <si>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</si>
  <si>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</si>
  <si>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</si>
  <si>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</si>
  <si>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项目</t>
    <phoneticPr fontId="4" type="noConversion"/>
  </si>
  <si>
    <t>合计</t>
    <phoneticPr fontId="4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</si>
  <si>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</si>
  <si>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</si>
  <si>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</si>
  <si>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</si>
  <si>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</si>
  <si>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</si>
  <si>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</si>
  <si>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</si>
  <si>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</si>
  <si>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莘庄镇：</t>
    <phoneticPr fontId="4" type="noConversion"/>
  </si>
</sst>
</file>

<file path=xl/styles.xml><?xml version="1.0" encoding="utf-8"?>
<styleSheet xmlns="http://schemas.openxmlformats.org/spreadsheetml/2006/main">
  <numFmts count="9"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0_);[Red]\(0\)"/>
    <numFmt numFmtId="182" formatCode="0_ "/>
    <numFmt numFmtId="183" formatCode="[$-F800]dddd\,\ mmmm\ dd\,\ yyyy"/>
  </numFmts>
  <fonts count="95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2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301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60" fillId="0" borderId="15" xfId="0" applyFont="1" applyFill="1" applyBorder="1" applyAlignment="1">
      <alignment horizontal="center" vertical="center" wrapText="1"/>
    </xf>
    <xf numFmtId="0" fontId="0" fillId="3" borderId="0" xfId="0" applyNumberFormat="1" applyFont="1" applyFill="1" applyAlignment="1">
      <alignment horizontal="center" vertical="center"/>
    </xf>
    <xf numFmtId="0" fontId="71" fillId="3" borderId="15" xfId="2002" applyNumberFormat="1" applyFont="1" applyFill="1" applyBorder="1" applyAlignment="1">
      <alignment horizontal="center" vertical="center" shrinkToFit="1"/>
    </xf>
    <xf numFmtId="0" fontId="71" fillId="3" borderId="15" xfId="2002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2" fillId="3" borderId="15" xfId="2002" applyNumberFormat="1" applyFont="1" applyFill="1" applyBorder="1" applyAlignment="1">
      <alignment horizontal="center" vertical="center"/>
    </xf>
    <xf numFmtId="0" fontId="72" fillId="3" borderId="15" xfId="0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center" vertical="center" shrinkToFit="1"/>
    </xf>
    <xf numFmtId="0" fontId="71" fillId="3" borderId="15" xfId="2002" applyNumberFormat="1" applyFont="1" applyFill="1" applyBorder="1" applyAlignment="1">
      <alignment horizontal="center" vertical="center"/>
    </xf>
    <xf numFmtId="180" fontId="71" fillId="3" borderId="15" xfId="2002" applyNumberFormat="1" applyFont="1" applyFill="1" applyBorder="1" applyAlignment="1">
      <alignment horizontal="right" vertical="center"/>
    </xf>
    <xf numFmtId="0" fontId="71" fillId="3" borderId="15" xfId="0" applyFont="1" applyFill="1" applyBorder="1" applyAlignment="1">
      <alignment horizontal="center" vertical="center" wrapText="1"/>
    </xf>
    <xf numFmtId="0" fontId="72" fillId="3" borderId="15" xfId="0" applyFont="1" applyFill="1" applyBorder="1" applyAlignment="1">
      <alignment horizontal="center" vertical="center" wrapText="1"/>
    </xf>
    <xf numFmtId="0" fontId="73" fillId="3" borderId="15" xfId="2002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1" fillId="3" borderId="18" xfId="2003" applyNumberFormat="1" applyFont="1" applyFill="1" applyBorder="1" applyAlignment="1">
      <alignment horizontal="center" vertical="center"/>
    </xf>
    <xf numFmtId="0" fontId="72" fillId="3" borderId="0" xfId="0" applyFont="1" applyFill="1">
      <alignment vertical="center"/>
    </xf>
    <xf numFmtId="0" fontId="71" fillId="3" borderId="18" xfId="0" applyFont="1" applyFill="1" applyBorder="1" applyAlignment="1">
      <alignment horizontal="center" vertical="center" wrapText="1"/>
    </xf>
    <xf numFmtId="0" fontId="75" fillId="3" borderId="0" xfId="0" applyFont="1" applyFill="1" applyAlignment="1">
      <alignment horizontal="center" vertical="center"/>
    </xf>
    <xf numFmtId="0" fontId="71" fillId="3" borderId="18" xfId="2003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77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7" fillId="3" borderId="19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78" fillId="3" borderId="19" xfId="0" applyNumberFormat="1" applyFont="1" applyFill="1" applyBorder="1" applyAlignment="1">
      <alignment horizontal="left"/>
    </xf>
    <xf numFmtId="0" fontId="77" fillId="3" borderId="0" xfId="0" applyNumberFormat="1" applyFont="1" applyFill="1" applyBorder="1" applyAlignment="1">
      <alignment horizontal="left"/>
    </xf>
    <xf numFmtId="0" fontId="77" fillId="3" borderId="19" xfId="0" applyNumberFormat="1" applyFont="1" applyFill="1" applyBorder="1" applyAlignment="1">
      <alignment horizontal="left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77" fillId="3" borderId="0" xfId="0" applyNumberFormat="1" applyFont="1" applyFill="1" applyBorder="1" applyAlignment="1">
      <alignment horizontal="center"/>
    </xf>
    <xf numFmtId="0" fontId="0" fillId="0" borderId="0" xfId="0" applyNumberFormat="1">
      <alignment vertical="center"/>
    </xf>
    <xf numFmtId="0" fontId="80" fillId="3" borderId="15" xfId="0" applyNumberFormat="1" applyFont="1" applyFill="1" applyBorder="1" applyAlignment="1">
      <alignment horizontal="center" vertical="center"/>
    </xf>
    <xf numFmtId="0" fontId="20" fillId="3" borderId="15" xfId="2005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0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1" fillId="3" borderId="15" xfId="2005" applyNumberFormat="1" applyFont="1" applyFill="1" applyBorder="1" applyAlignment="1" applyProtection="1">
      <alignment horizontal="center" vertical="center" wrapText="1"/>
    </xf>
    <xf numFmtId="0" fontId="82" fillId="3" borderId="15" xfId="2005" applyNumberFormat="1" applyFont="1" applyFill="1" applyBorder="1" applyAlignment="1">
      <alignment horizontal="center" vertical="center"/>
    </xf>
    <xf numFmtId="0" fontId="82" fillId="3" borderId="15" xfId="2001" applyNumberFormat="1" applyFont="1" applyFill="1" applyBorder="1" applyAlignment="1">
      <alignment horizontal="center" vertical="center"/>
    </xf>
    <xf numFmtId="0" fontId="83" fillId="3" borderId="15" xfId="0" applyNumberFormat="1" applyFont="1" applyFill="1" applyBorder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0" xfId="0" applyNumberFormat="1" applyFont="1" applyFill="1" applyBorder="1" applyAlignment="1" applyProtection="1">
      <alignment horizontal="center" vertical="center"/>
    </xf>
    <xf numFmtId="0" fontId="20" fillId="0" borderId="20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1" fontId="87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85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1" fontId="87" fillId="0" borderId="15" xfId="0" applyNumberFormat="1" applyFont="1" applyFill="1" applyBorder="1" applyAlignment="1" applyProtection="1">
      <alignment horizontal="center" vertical="center" wrapText="1"/>
    </xf>
    <xf numFmtId="0" fontId="84" fillId="0" borderId="15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8" fillId="0" borderId="0" xfId="0" applyFont="1" applyFill="1" applyAlignment="1">
      <alignment horizontal="center" vertical="center"/>
    </xf>
    <xf numFmtId="0" fontId="88" fillId="0" borderId="0" xfId="0" applyFont="1" applyFill="1" applyAlignment="1">
      <alignment horizontal="center" vertical="center" wrapText="1"/>
    </xf>
    <xf numFmtId="182" fontId="88" fillId="0" borderId="0" xfId="0" applyNumberFormat="1" applyFont="1" applyFill="1" applyAlignment="1">
      <alignment horizontal="center" vertical="center"/>
    </xf>
    <xf numFmtId="182" fontId="88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2" fontId="4" fillId="0" borderId="15" xfId="1123" applyNumberFormat="1" applyFont="1" applyFill="1" applyBorder="1" applyAlignment="1">
      <alignment horizontal="center" vertical="center"/>
    </xf>
    <xf numFmtId="182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92" fillId="0" borderId="1" xfId="0" applyNumberFormat="1" applyFont="1" applyBorder="1" applyAlignment="1">
      <alignment horizontal="center" vertical="center"/>
    </xf>
    <xf numFmtId="0" fontId="92" fillId="0" borderId="1" xfId="0" applyNumberFormat="1" applyFont="1" applyFill="1" applyBorder="1" applyAlignment="1">
      <alignment horizontal="center" vertical="center"/>
    </xf>
    <xf numFmtId="178" fontId="93" fillId="0" borderId="1" xfId="0" applyNumberFormat="1" applyFont="1" applyBorder="1">
      <alignment vertical="center"/>
    </xf>
    <xf numFmtId="178" fontId="92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94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90" fillId="0" borderId="0" xfId="0" applyNumberFormat="1" applyFont="1" applyBorder="1" applyAlignment="1">
      <alignment horizontal="center" vertical="center"/>
    </xf>
    <xf numFmtId="183" fontId="0" fillId="0" borderId="0" xfId="0" applyNumberFormat="1" applyAlignment="1">
      <alignment vertical="center"/>
    </xf>
    <xf numFmtId="0" fontId="91" fillId="0" borderId="4" xfId="0" applyNumberFormat="1" applyFont="1" applyBorder="1" applyAlignment="1">
      <alignment vertical="center"/>
    </xf>
    <xf numFmtId="183" fontId="0" fillId="0" borderId="4" xfId="0" applyNumberFormat="1" applyBorder="1" applyAlignment="1">
      <alignment vertical="center"/>
    </xf>
    <xf numFmtId="0" fontId="89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0" fillId="3" borderId="4" xfId="2002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4" fillId="3" borderId="0" xfId="2003" applyNumberFormat="1" applyFont="1" applyFill="1" applyAlignment="1">
      <alignment horizontal="center" vertical="center"/>
    </xf>
    <xf numFmtId="0" fontId="76" fillId="3" borderId="4" xfId="0" applyNumberFormat="1" applyFont="1" applyFill="1" applyBorder="1" applyAlignment="1">
      <alignment horizontal="center" vertical="center"/>
    </xf>
    <xf numFmtId="0" fontId="76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7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7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9" fillId="3" borderId="4" xfId="2005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86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2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07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2"/>
    <cellStyle name="常规 294" xfId="2003"/>
    <cellStyle name="常规 296" xfId="2004"/>
    <cellStyle name="常规 297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0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6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8"/>
    <cellStyle name="千位分隔[0] 2 4" xfId="2011"/>
    <cellStyle name="千位分隔[0] 3" xfId="2009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65">
          <cell r="Q65">
            <v>16</v>
          </cell>
          <cell r="R65">
            <v>542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54">
          <cell r="C54">
            <v>128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249" t="s">
        <v>532</v>
      </c>
      <c r="B1" s="250"/>
      <c r="C1" s="250"/>
      <c r="D1" s="250"/>
      <c r="E1" s="251"/>
      <c r="F1" s="251"/>
      <c r="G1" s="251"/>
      <c r="H1" s="251"/>
      <c r="I1" s="251"/>
      <c r="J1" s="251"/>
      <c r="K1" s="251"/>
      <c r="L1" s="251"/>
      <c r="M1" s="251"/>
      <c r="N1" s="251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254" t="s">
        <v>662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</row>
    <row r="2" spans="1:17" s="155" customFormat="1">
      <c r="A2" s="256" t="s">
        <v>592</v>
      </c>
      <c r="B2" s="258" t="s">
        <v>633</v>
      </c>
      <c r="C2" s="258" t="s">
        <v>1</v>
      </c>
      <c r="D2" s="259" t="s">
        <v>634</v>
      </c>
      <c r="E2" s="260" t="s">
        <v>635</v>
      </c>
      <c r="F2" s="252" t="s">
        <v>651</v>
      </c>
      <c r="G2" s="253"/>
      <c r="H2" s="253"/>
      <c r="I2" s="253"/>
      <c r="J2" s="252" t="s">
        <v>650</v>
      </c>
      <c r="K2" s="253"/>
      <c r="L2" s="253"/>
      <c r="M2" s="253"/>
      <c r="N2" s="252" t="s">
        <v>664</v>
      </c>
      <c r="O2" s="253"/>
      <c r="P2" s="253"/>
      <c r="Q2" s="253"/>
    </row>
    <row r="3" spans="1:17" ht="22.5">
      <c r="A3" s="257"/>
      <c r="B3" s="257"/>
      <c r="C3" s="257"/>
      <c r="D3" s="257"/>
      <c r="E3" s="257"/>
      <c r="F3" s="158" t="s">
        <v>652</v>
      </c>
      <c r="G3" s="157" t="s">
        <v>649</v>
      </c>
      <c r="H3" s="160" t="s">
        <v>636</v>
      </c>
      <c r="I3" s="160" t="s">
        <v>637</v>
      </c>
      <c r="J3" s="158" t="s">
        <v>652</v>
      </c>
      <c r="K3" s="157" t="s">
        <v>649</v>
      </c>
      <c r="L3" s="160" t="s">
        <v>636</v>
      </c>
      <c r="M3" s="160" t="s">
        <v>637</v>
      </c>
      <c r="N3" s="158" t="s">
        <v>652</v>
      </c>
      <c r="O3" s="157" t="s">
        <v>649</v>
      </c>
      <c r="P3" s="160" t="s">
        <v>636</v>
      </c>
      <c r="Q3" s="160" t="s">
        <v>637</v>
      </c>
    </row>
    <row r="4" spans="1:17" s="161" customFormat="1" ht="20.100000000000001" customHeight="1">
      <c r="A4" s="160" t="s">
        <v>533</v>
      </c>
      <c r="B4" s="159" t="s">
        <v>460</v>
      </c>
      <c r="C4" s="159">
        <v>1</v>
      </c>
      <c r="D4" s="159" t="s">
        <v>638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533</v>
      </c>
      <c r="B5" s="159" t="s">
        <v>465</v>
      </c>
      <c r="C5" s="159">
        <v>2</v>
      </c>
      <c r="D5" s="159" t="s">
        <v>639</v>
      </c>
      <c r="E5" s="159" t="s">
        <v>640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533</v>
      </c>
      <c r="B6" s="159" t="s">
        <v>462</v>
      </c>
      <c r="C6" s="159">
        <v>3</v>
      </c>
      <c r="D6" s="159" t="s">
        <v>639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533</v>
      </c>
      <c r="B7" s="159" t="s">
        <v>463</v>
      </c>
      <c r="C7" s="159">
        <v>4</v>
      </c>
      <c r="D7" s="159" t="s">
        <v>639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533</v>
      </c>
      <c r="B8" s="158" t="s">
        <v>464</v>
      </c>
      <c r="C8" s="159">
        <v>5</v>
      </c>
      <c r="D8" s="159" t="s">
        <v>639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653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534</v>
      </c>
      <c r="B10" s="159" t="s">
        <v>467</v>
      </c>
      <c r="C10" s="159">
        <v>1</v>
      </c>
      <c r="D10" s="159" t="s">
        <v>638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534</v>
      </c>
      <c r="B11" s="159" t="s">
        <v>329</v>
      </c>
      <c r="C11" s="159">
        <v>2</v>
      </c>
      <c r="D11" s="159" t="s">
        <v>638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534</v>
      </c>
      <c r="B12" s="159" t="s">
        <v>330</v>
      </c>
      <c r="C12" s="159">
        <v>3</v>
      </c>
      <c r="D12" s="159" t="s">
        <v>638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534</v>
      </c>
      <c r="B13" s="159" t="s">
        <v>334</v>
      </c>
      <c r="C13" s="159">
        <v>4</v>
      </c>
      <c r="D13" s="159" t="s">
        <v>639</v>
      </c>
      <c r="E13" s="159" t="s">
        <v>640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534</v>
      </c>
      <c r="B14" s="159" t="s">
        <v>331</v>
      </c>
      <c r="C14" s="159">
        <v>5</v>
      </c>
      <c r="D14" s="159" t="s">
        <v>639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534</v>
      </c>
      <c r="B15" s="159" t="s">
        <v>332</v>
      </c>
      <c r="C15" s="159">
        <v>6</v>
      </c>
      <c r="D15" s="159" t="s">
        <v>639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534</v>
      </c>
      <c r="B16" s="159" t="s">
        <v>333</v>
      </c>
      <c r="C16" s="159">
        <v>7</v>
      </c>
      <c r="D16" s="159" t="s">
        <v>639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654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535</v>
      </c>
      <c r="B18" s="159" t="s">
        <v>438</v>
      </c>
      <c r="C18" s="159">
        <v>1</v>
      </c>
      <c r="D18" s="159" t="s">
        <v>638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535</v>
      </c>
      <c r="B19" s="159" t="s">
        <v>441</v>
      </c>
      <c r="C19" s="159">
        <v>2</v>
      </c>
      <c r="D19" s="159" t="s">
        <v>638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535</v>
      </c>
      <c r="B20" s="159" t="s">
        <v>442</v>
      </c>
      <c r="C20" s="159">
        <v>3</v>
      </c>
      <c r="D20" s="159" t="s">
        <v>638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535</v>
      </c>
      <c r="B21" s="159" t="s">
        <v>443</v>
      </c>
      <c r="C21" s="159">
        <v>4</v>
      </c>
      <c r="D21" s="159" t="s">
        <v>638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535</v>
      </c>
      <c r="B22" s="159" t="s">
        <v>641</v>
      </c>
      <c r="C22" s="159">
        <v>5</v>
      </c>
      <c r="D22" s="159" t="s">
        <v>638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535</v>
      </c>
      <c r="B23" s="159" t="s">
        <v>444</v>
      </c>
      <c r="C23" s="159">
        <v>6</v>
      </c>
      <c r="D23" s="159" t="s">
        <v>638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535</v>
      </c>
      <c r="B24" s="159" t="s">
        <v>445</v>
      </c>
      <c r="C24" s="159">
        <v>7</v>
      </c>
      <c r="D24" s="159" t="s">
        <v>638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535</v>
      </c>
      <c r="B25" s="159" t="s">
        <v>446</v>
      </c>
      <c r="C25" s="159">
        <v>8</v>
      </c>
      <c r="D25" s="159" t="s">
        <v>638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535</v>
      </c>
      <c r="B26" s="159" t="s">
        <v>447</v>
      </c>
      <c r="C26" s="159">
        <v>9</v>
      </c>
      <c r="D26" s="159" t="s">
        <v>638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535</v>
      </c>
      <c r="B27" s="159" t="s">
        <v>448</v>
      </c>
      <c r="C27" s="159">
        <v>10</v>
      </c>
      <c r="D27" s="159" t="s">
        <v>638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535</v>
      </c>
      <c r="B28" s="159" t="s">
        <v>458</v>
      </c>
      <c r="C28" s="159">
        <v>11</v>
      </c>
      <c r="D28" s="159" t="s">
        <v>639</v>
      </c>
      <c r="E28" s="159" t="s">
        <v>640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535</v>
      </c>
      <c r="B29" s="159" t="s">
        <v>449</v>
      </c>
      <c r="C29" s="159">
        <v>12</v>
      </c>
      <c r="D29" s="159" t="s">
        <v>639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535</v>
      </c>
      <c r="B30" s="159" t="s">
        <v>450</v>
      </c>
      <c r="C30" s="159">
        <v>13</v>
      </c>
      <c r="D30" s="159" t="s">
        <v>639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535</v>
      </c>
      <c r="B31" s="159" t="s">
        <v>451</v>
      </c>
      <c r="C31" s="159">
        <v>14</v>
      </c>
      <c r="D31" s="159" t="s">
        <v>639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535</v>
      </c>
      <c r="B32" s="159" t="s">
        <v>452</v>
      </c>
      <c r="C32" s="159">
        <v>15</v>
      </c>
      <c r="D32" s="159" t="s">
        <v>639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535</v>
      </c>
      <c r="B33" s="159" t="s">
        <v>454</v>
      </c>
      <c r="C33" s="159">
        <v>16</v>
      </c>
      <c r="D33" s="159" t="s">
        <v>639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535</v>
      </c>
      <c r="B34" s="158" t="s">
        <v>453</v>
      </c>
      <c r="C34" s="159">
        <v>17</v>
      </c>
      <c r="D34" s="159" t="s">
        <v>639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535</v>
      </c>
      <c r="B35" s="158" t="s">
        <v>642</v>
      </c>
      <c r="C35" s="159">
        <v>18</v>
      </c>
      <c r="D35" s="159" t="s">
        <v>639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535</v>
      </c>
      <c r="B36" s="158" t="s">
        <v>456</v>
      </c>
      <c r="C36" s="159">
        <v>19</v>
      </c>
      <c r="D36" s="159" t="s">
        <v>639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535</v>
      </c>
      <c r="B37" s="158" t="s">
        <v>457</v>
      </c>
      <c r="C37" s="159">
        <v>20</v>
      </c>
      <c r="D37" s="159" t="s">
        <v>639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663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536</v>
      </c>
      <c r="B39" s="159" t="s">
        <v>417</v>
      </c>
      <c r="C39" s="159">
        <v>1</v>
      </c>
      <c r="D39" s="159" t="s">
        <v>638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536</v>
      </c>
      <c r="B40" s="159" t="s">
        <v>419</v>
      </c>
      <c r="C40" s="159">
        <v>2</v>
      </c>
      <c r="D40" s="159" t="s">
        <v>638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536</v>
      </c>
      <c r="B41" s="158" t="s">
        <v>420</v>
      </c>
      <c r="C41" s="159">
        <v>3</v>
      </c>
      <c r="D41" s="159" t="s">
        <v>638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536</v>
      </c>
      <c r="B42" s="159" t="s">
        <v>421</v>
      </c>
      <c r="C42" s="159">
        <v>4</v>
      </c>
      <c r="D42" s="159" t="s">
        <v>638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536</v>
      </c>
      <c r="B43" s="152" t="s">
        <v>435</v>
      </c>
      <c r="C43" s="159">
        <v>5</v>
      </c>
      <c r="D43" s="159" t="s">
        <v>638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536</v>
      </c>
      <c r="B44" s="159" t="s">
        <v>422</v>
      </c>
      <c r="C44" s="159">
        <v>6</v>
      </c>
      <c r="D44" s="159" t="s">
        <v>638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536</v>
      </c>
      <c r="B45" s="159" t="s">
        <v>423</v>
      </c>
      <c r="C45" s="159">
        <v>7</v>
      </c>
      <c r="D45" s="159" t="s">
        <v>638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536</v>
      </c>
      <c r="B46" s="159" t="s">
        <v>424</v>
      </c>
      <c r="C46" s="159">
        <v>8</v>
      </c>
      <c r="D46" s="159" t="s">
        <v>638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536</v>
      </c>
      <c r="B47" s="159" t="s">
        <v>425</v>
      </c>
      <c r="C47" s="159">
        <v>9</v>
      </c>
      <c r="D47" s="159" t="s">
        <v>638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536</v>
      </c>
      <c r="B48" s="159" t="s">
        <v>426</v>
      </c>
      <c r="C48" s="159">
        <v>10</v>
      </c>
      <c r="D48" s="159" t="s">
        <v>638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536</v>
      </c>
      <c r="B49" s="162" t="s">
        <v>643</v>
      </c>
      <c r="C49" s="159">
        <v>11</v>
      </c>
      <c r="D49" s="159" t="s">
        <v>638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536</v>
      </c>
      <c r="B50" s="159" t="s">
        <v>436</v>
      </c>
      <c r="C50" s="159">
        <v>12</v>
      </c>
      <c r="D50" s="159" t="s">
        <v>639</v>
      </c>
      <c r="E50" s="159" t="s">
        <v>640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536</v>
      </c>
      <c r="B51" s="159" t="s">
        <v>427</v>
      </c>
      <c r="C51" s="159">
        <v>13</v>
      </c>
      <c r="D51" s="159" t="s">
        <v>639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536</v>
      </c>
      <c r="B52" s="159" t="s">
        <v>428</v>
      </c>
      <c r="C52" s="159">
        <v>14</v>
      </c>
      <c r="D52" s="159" t="s">
        <v>639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536</v>
      </c>
      <c r="B53" s="159" t="s">
        <v>430</v>
      </c>
      <c r="C53" s="159">
        <v>15</v>
      </c>
      <c r="D53" s="159" t="s">
        <v>639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536</v>
      </c>
      <c r="B54" s="159" t="s">
        <v>431</v>
      </c>
      <c r="C54" s="159">
        <v>16</v>
      </c>
      <c r="D54" s="159" t="s">
        <v>639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536</v>
      </c>
      <c r="B55" s="159" t="s">
        <v>433</v>
      </c>
      <c r="C55" s="159">
        <v>17</v>
      </c>
      <c r="D55" s="159" t="s">
        <v>639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536</v>
      </c>
      <c r="B56" s="159" t="s">
        <v>432</v>
      </c>
      <c r="C56" s="159">
        <v>18</v>
      </c>
      <c r="D56" s="159" t="s">
        <v>639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536</v>
      </c>
      <c r="B57" s="158" t="s">
        <v>429</v>
      </c>
      <c r="C57" s="159">
        <v>19</v>
      </c>
      <c r="D57" s="159" t="s">
        <v>639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536</v>
      </c>
      <c r="B58" s="158" t="s">
        <v>434</v>
      </c>
      <c r="C58" s="159">
        <v>20</v>
      </c>
      <c r="D58" s="159" t="s">
        <v>639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655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537</v>
      </c>
      <c r="B60" s="159" t="s">
        <v>306</v>
      </c>
      <c r="C60" s="159">
        <v>1</v>
      </c>
      <c r="D60" s="159" t="s">
        <v>638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537</v>
      </c>
      <c r="B61" s="159" t="s">
        <v>413</v>
      </c>
      <c r="C61" s="159">
        <v>2</v>
      </c>
      <c r="D61" s="159" t="s">
        <v>638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537</v>
      </c>
      <c r="B62" s="159" t="s">
        <v>644</v>
      </c>
      <c r="C62" s="159">
        <v>3</v>
      </c>
      <c r="D62" s="159" t="s">
        <v>638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537</v>
      </c>
      <c r="B63" s="159" t="s">
        <v>308</v>
      </c>
      <c r="C63" s="159">
        <v>4</v>
      </c>
      <c r="D63" s="159" t="s">
        <v>638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537</v>
      </c>
      <c r="B64" s="159" t="s">
        <v>645</v>
      </c>
      <c r="C64" s="159">
        <v>5</v>
      </c>
      <c r="D64" s="159" t="s">
        <v>638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537</v>
      </c>
      <c r="B65" s="159" t="s">
        <v>309</v>
      </c>
      <c r="C65" s="159">
        <v>6</v>
      </c>
      <c r="D65" s="159" t="s">
        <v>638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537</v>
      </c>
      <c r="B66" s="159" t="s">
        <v>311</v>
      </c>
      <c r="C66" s="159">
        <v>7</v>
      </c>
      <c r="D66" s="159" t="s">
        <v>638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537</v>
      </c>
      <c r="B67" s="159" t="s">
        <v>312</v>
      </c>
      <c r="C67" s="159">
        <v>8</v>
      </c>
      <c r="D67" s="159" t="s">
        <v>638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537</v>
      </c>
      <c r="B68" s="159" t="s">
        <v>310</v>
      </c>
      <c r="C68" s="159">
        <v>9</v>
      </c>
      <c r="D68" s="159" t="s">
        <v>638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537</v>
      </c>
      <c r="B69" s="159" t="s">
        <v>322</v>
      </c>
      <c r="C69" s="159">
        <v>10</v>
      </c>
      <c r="D69" s="159" t="s">
        <v>639</v>
      </c>
      <c r="E69" s="159" t="s">
        <v>640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537</v>
      </c>
      <c r="B70" s="159" t="s">
        <v>313</v>
      </c>
      <c r="C70" s="159">
        <v>11</v>
      </c>
      <c r="D70" s="159" t="s">
        <v>639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537</v>
      </c>
      <c r="B71" s="159" t="s">
        <v>314</v>
      </c>
      <c r="C71" s="159">
        <v>12</v>
      </c>
      <c r="D71" s="159" t="s">
        <v>639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537</v>
      </c>
      <c r="B72" s="159" t="s">
        <v>315</v>
      </c>
      <c r="C72" s="159">
        <v>13</v>
      </c>
      <c r="D72" s="159" t="s">
        <v>639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537</v>
      </c>
      <c r="B73" s="159" t="s">
        <v>317</v>
      </c>
      <c r="C73" s="159">
        <v>14</v>
      </c>
      <c r="D73" s="159" t="s">
        <v>639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537</v>
      </c>
      <c r="B74" s="159" t="s">
        <v>316</v>
      </c>
      <c r="C74" s="159">
        <v>15</v>
      </c>
      <c r="D74" s="159" t="s">
        <v>639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537</v>
      </c>
      <c r="B75" s="159" t="s">
        <v>318</v>
      </c>
      <c r="C75" s="159">
        <v>16</v>
      </c>
      <c r="D75" s="159" t="s">
        <v>639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537</v>
      </c>
      <c r="B76" s="158" t="s">
        <v>319</v>
      </c>
      <c r="C76" s="159">
        <v>17</v>
      </c>
      <c r="D76" s="159" t="s">
        <v>639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537</v>
      </c>
      <c r="B77" s="158" t="s">
        <v>320</v>
      </c>
      <c r="C77" s="159">
        <v>18</v>
      </c>
      <c r="D77" s="159" t="s">
        <v>639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537</v>
      </c>
      <c r="B78" s="158" t="s">
        <v>646</v>
      </c>
      <c r="C78" s="159">
        <v>19</v>
      </c>
      <c r="D78" s="159" t="s">
        <v>639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656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538</v>
      </c>
      <c r="B80" s="159" t="s">
        <v>398</v>
      </c>
      <c r="C80" s="159">
        <v>1</v>
      </c>
      <c r="D80" s="159" t="s">
        <v>638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538</v>
      </c>
      <c r="B81" s="159" t="s">
        <v>400</v>
      </c>
      <c r="C81" s="159">
        <v>2</v>
      </c>
      <c r="D81" s="159" t="s">
        <v>638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538</v>
      </c>
      <c r="B82" s="159" t="s">
        <v>647</v>
      </c>
      <c r="C82" s="159">
        <v>3</v>
      </c>
      <c r="D82" s="159" t="s">
        <v>638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538</v>
      </c>
      <c r="B83" s="159" t="s">
        <v>402</v>
      </c>
      <c r="C83" s="159">
        <v>4</v>
      </c>
      <c r="D83" s="159" t="s">
        <v>638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538</v>
      </c>
      <c r="B84" s="159" t="s">
        <v>410</v>
      </c>
      <c r="C84" s="159">
        <v>5</v>
      </c>
      <c r="D84" s="159" t="s">
        <v>639</v>
      </c>
      <c r="E84" s="159" t="s">
        <v>640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538</v>
      </c>
      <c r="B85" s="159" t="s">
        <v>403</v>
      </c>
      <c r="C85" s="159">
        <v>6</v>
      </c>
      <c r="D85" s="159" t="s">
        <v>639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538</v>
      </c>
      <c r="B86" s="159" t="s">
        <v>405</v>
      </c>
      <c r="C86" s="159">
        <v>7</v>
      </c>
      <c r="D86" s="159" t="s">
        <v>639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538</v>
      </c>
      <c r="B87" s="159" t="s">
        <v>406</v>
      </c>
      <c r="C87" s="159">
        <v>8</v>
      </c>
      <c r="D87" s="159" t="s">
        <v>639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538</v>
      </c>
      <c r="B88" s="159" t="s">
        <v>407</v>
      </c>
      <c r="C88" s="159">
        <v>9</v>
      </c>
      <c r="D88" s="159" t="s">
        <v>639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538</v>
      </c>
      <c r="B89" s="159" t="s">
        <v>408</v>
      </c>
      <c r="C89" s="159">
        <v>10</v>
      </c>
      <c r="D89" s="159" t="s">
        <v>639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538</v>
      </c>
      <c r="B90" s="158" t="s">
        <v>409</v>
      </c>
      <c r="C90" s="159">
        <v>11</v>
      </c>
      <c r="D90" s="159" t="s">
        <v>639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538</v>
      </c>
      <c r="B91" s="158" t="s">
        <v>404</v>
      </c>
      <c r="C91" s="159">
        <v>12</v>
      </c>
      <c r="D91" s="159" t="s">
        <v>639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657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539</v>
      </c>
      <c r="B93" s="159" t="s">
        <v>388</v>
      </c>
      <c r="C93" s="159">
        <v>1</v>
      </c>
      <c r="D93" s="159" t="s">
        <v>638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539</v>
      </c>
      <c r="B94" s="159" t="s">
        <v>390</v>
      </c>
      <c r="C94" s="159">
        <v>2</v>
      </c>
      <c r="D94" s="159" t="s">
        <v>638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539</v>
      </c>
      <c r="B95" s="159" t="s">
        <v>391</v>
      </c>
      <c r="C95" s="159">
        <v>3</v>
      </c>
      <c r="D95" s="159" t="s">
        <v>638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539</v>
      </c>
      <c r="B96" s="159" t="s">
        <v>396</v>
      </c>
      <c r="C96" s="159">
        <v>4</v>
      </c>
      <c r="D96" s="159" t="s">
        <v>639</v>
      </c>
      <c r="E96" s="159" t="s">
        <v>640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539</v>
      </c>
      <c r="B97" s="159" t="s">
        <v>392</v>
      </c>
      <c r="C97" s="159">
        <v>5</v>
      </c>
      <c r="D97" s="159" t="s">
        <v>639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539</v>
      </c>
      <c r="B98" s="159" t="s">
        <v>393</v>
      </c>
      <c r="C98" s="159">
        <v>6</v>
      </c>
      <c r="D98" s="159" t="s">
        <v>639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539</v>
      </c>
      <c r="B99" s="159" t="s">
        <v>394</v>
      </c>
      <c r="C99" s="159">
        <v>7</v>
      </c>
      <c r="D99" s="159" t="s">
        <v>639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539</v>
      </c>
      <c r="B100" s="159" t="s">
        <v>395</v>
      </c>
      <c r="C100" s="159">
        <v>8</v>
      </c>
      <c r="D100" s="159" t="s">
        <v>639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658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540</v>
      </c>
      <c r="B102" s="159" t="s">
        <v>470</v>
      </c>
      <c r="C102" s="159">
        <v>1</v>
      </c>
      <c r="D102" s="159" t="s">
        <v>638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540</v>
      </c>
      <c r="B103" s="159" t="s">
        <v>472</v>
      </c>
      <c r="C103" s="159">
        <v>2</v>
      </c>
      <c r="D103" s="159" t="s">
        <v>638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540</v>
      </c>
      <c r="B104" s="159" t="s">
        <v>473</v>
      </c>
      <c r="C104" s="159">
        <v>3</v>
      </c>
      <c r="D104" s="159" t="s">
        <v>638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540</v>
      </c>
      <c r="B105" s="159" t="s">
        <v>474</v>
      </c>
      <c r="C105" s="159">
        <v>4</v>
      </c>
      <c r="D105" s="159" t="s">
        <v>638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540</v>
      </c>
      <c r="B106" s="159" t="s">
        <v>475</v>
      </c>
      <c r="C106" s="159">
        <v>5</v>
      </c>
      <c r="D106" s="159" t="s">
        <v>638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540</v>
      </c>
      <c r="B107" s="159" t="s">
        <v>476</v>
      </c>
      <c r="C107" s="159">
        <v>6</v>
      </c>
      <c r="D107" s="159" t="s">
        <v>638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540</v>
      </c>
      <c r="B108" s="159" t="s">
        <v>477</v>
      </c>
      <c r="C108" s="159">
        <v>7</v>
      </c>
      <c r="D108" s="159" t="s">
        <v>638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540</v>
      </c>
      <c r="B109" s="159" t="s">
        <v>478</v>
      </c>
      <c r="C109" s="159">
        <v>8</v>
      </c>
      <c r="D109" s="159" t="s">
        <v>638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540</v>
      </c>
      <c r="B110" s="159" t="s">
        <v>485</v>
      </c>
      <c r="C110" s="159">
        <v>9</v>
      </c>
      <c r="D110" s="159" t="s">
        <v>639</v>
      </c>
      <c r="E110" s="159" t="s">
        <v>640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540</v>
      </c>
      <c r="B111" s="159" t="s">
        <v>479</v>
      </c>
      <c r="C111" s="159">
        <v>10</v>
      </c>
      <c r="D111" s="159" t="s">
        <v>639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540</v>
      </c>
      <c r="B112" s="159" t="s">
        <v>480</v>
      </c>
      <c r="C112" s="159">
        <v>11</v>
      </c>
      <c r="D112" s="159" t="s">
        <v>639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540</v>
      </c>
      <c r="B113" s="159" t="s">
        <v>481</v>
      </c>
      <c r="C113" s="159">
        <v>12</v>
      </c>
      <c r="D113" s="159" t="s">
        <v>639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540</v>
      </c>
      <c r="B114" s="159" t="s">
        <v>482</v>
      </c>
      <c r="C114" s="159">
        <v>13</v>
      </c>
      <c r="D114" s="159" t="s">
        <v>639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540</v>
      </c>
      <c r="B115" s="158" t="s">
        <v>483</v>
      </c>
      <c r="C115" s="159">
        <v>14</v>
      </c>
      <c r="D115" s="159" t="s">
        <v>639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540</v>
      </c>
      <c r="B116" s="158" t="s">
        <v>484</v>
      </c>
      <c r="C116" s="159">
        <v>15</v>
      </c>
      <c r="D116" s="159" t="s">
        <v>639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659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541</v>
      </c>
      <c r="B118" s="159" t="s">
        <v>372</v>
      </c>
      <c r="C118" s="159">
        <v>1</v>
      </c>
      <c r="D118" s="159" t="s">
        <v>638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541</v>
      </c>
      <c r="B119" s="159" t="s">
        <v>375</v>
      </c>
      <c r="C119" s="159">
        <v>2</v>
      </c>
      <c r="D119" s="159" t="s">
        <v>638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541</v>
      </c>
      <c r="B120" s="159" t="s">
        <v>376</v>
      </c>
      <c r="C120" s="159">
        <v>3</v>
      </c>
      <c r="D120" s="159" t="s">
        <v>638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541</v>
      </c>
      <c r="B121" s="159" t="s">
        <v>378</v>
      </c>
      <c r="C121" s="159">
        <v>4</v>
      </c>
      <c r="D121" s="159" t="s">
        <v>638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541</v>
      </c>
      <c r="B122" s="159" t="s">
        <v>380</v>
      </c>
      <c r="C122" s="159">
        <v>5</v>
      </c>
      <c r="D122" s="159" t="s">
        <v>638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541</v>
      </c>
      <c r="B123" s="159" t="s">
        <v>386</v>
      </c>
      <c r="C123" s="159">
        <v>6</v>
      </c>
      <c r="D123" s="159" t="s">
        <v>639</v>
      </c>
      <c r="E123" s="159" t="s">
        <v>640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541</v>
      </c>
      <c r="B124" s="159" t="s">
        <v>381</v>
      </c>
      <c r="C124" s="159">
        <v>7</v>
      </c>
      <c r="D124" s="159" t="s">
        <v>639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541</v>
      </c>
      <c r="B125" s="159" t="s">
        <v>383</v>
      </c>
      <c r="C125" s="159">
        <v>8</v>
      </c>
      <c r="D125" s="159" t="s">
        <v>639</v>
      </c>
      <c r="E125" s="159" t="s">
        <v>648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541</v>
      </c>
      <c r="B126" s="159" t="s">
        <v>384</v>
      </c>
      <c r="C126" s="159">
        <v>9</v>
      </c>
      <c r="D126" s="159" t="s">
        <v>639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541</v>
      </c>
      <c r="B127" s="159" t="s">
        <v>385</v>
      </c>
      <c r="C127" s="159">
        <v>10</v>
      </c>
      <c r="D127" s="159" t="s">
        <v>639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660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661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261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543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583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584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263" t="s">
        <v>0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583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584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261" t="s">
        <v>264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583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584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265" t="s">
        <v>667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5"/>
      <c r="U1" s="265"/>
      <c r="V1" s="265"/>
      <c r="W1" s="265"/>
      <c r="X1" s="265"/>
      <c r="Y1" s="265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665</v>
      </c>
      <c r="V2" s="88" t="s">
        <v>494</v>
      </c>
      <c r="W2" s="88" t="s">
        <v>666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261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668</v>
      </c>
      <c r="F2" s="37" t="s">
        <v>669</v>
      </c>
      <c r="G2" s="37" t="s">
        <v>670</v>
      </c>
      <c r="H2" s="37" t="s">
        <v>671</v>
      </c>
      <c r="I2" s="37" t="s">
        <v>672</v>
      </c>
      <c r="J2" s="37" t="s">
        <v>673</v>
      </c>
      <c r="K2" s="37" t="s">
        <v>674</v>
      </c>
      <c r="L2" s="37" t="s">
        <v>675</v>
      </c>
      <c r="M2" s="37" t="s">
        <v>676</v>
      </c>
      <c r="N2" s="37" t="s">
        <v>677</v>
      </c>
      <c r="O2" s="37" t="s">
        <v>678</v>
      </c>
      <c r="P2" s="37" t="s">
        <v>679</v>
      </c>
      <c r="Q2" s="37" t="s">
        <v>680</v>
      </c>
      <c r="R2" s="37" t="s">
        <v>681</v>
      </c>
      <c r="S2" s="37" t="s">
        <v>682</v>
      </c>
      <c r="T2" s="37" t="s">
        <v>683</v>
      </c>
      <c r="U2" s="37" t="s">
        <v>684</v>
      </c>
      <c r="V2" s="3" t="s">
        <v>685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584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261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583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584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261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583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584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266" t="s">
        <v>335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588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589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263" t="s">
        <v>265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590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591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268" t="s">
        <v>488</v>
      </c>
      <c r="B1" s="268"/>
      <c r="C1" s="268"/>
      <c r="D1" s="268"/>
      <c r="E1" s="268"/>
      <c r="F1" s="268"/>
      <c r="G1" s="268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271" t="s">
        <v>542</v>
      </c>
      <c r="B1" s="272"/>
      <c r="C1" s="272"/>
      <c r="D1" s="272"/>
      <c r="E1" s="272"/>
      <c r="F1" s="272"/>
      <c r="G1" s="272"/>
      <c r="H1" s="272"/>
      <c r="I1" s="272"/>
    </row>
    <row r="2" spans="1:9" ht="22.5">
      <c r="A2" s="147" t="s">
        <v>619</v>
      </c>
      <c r="B2" s="270" t="s">
        <v>620</v>
      </c>
      <c r="C2" s="270"/>
      <c r="D2" s="270"/>
      <c r="E2" s="148" t="s">
        <v>621</v>
      </c>
      <c r="F2" s="149" t="s">
        <v>622</v>
      </c>
      <c r="G2" s="149" t="s">
        <v>623</v>
      </c>
      <c r="H2" s="150" t="s">
        <v>624</v>
      </c>
      <c r="I2" s="151" t="s">
        <v>625</v>
      </c>
    </row>
    <row r="3" spans="1:9">
      <c r="A3" s="152">
        <v>1</v>
      </c>
      <c r="B3" s="269" t="s">
        <v>632</v>
      </c>
      <c r="C3" s="269"/>
      <c r="D3" s="269"/>
      <c r="E3" s="149" t="s">
        <v>626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269" t="s">
        <v>627</v>
      </c>
      <c r="C4" s="269"/>
      <c r="D4" s="269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269" t="s">
        <v>628</v>
      </c>
      <c r="C5" s="269"/>
      <c r="D5" s="269"/>
      <c r="E5" s="152" t="s">
        <v>629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269" t="s">
        <v>630</v>
      </c>
      <c r="C6" s="269"/>
      <c r="D6" s="269"/>
      <c r="E6" s="152"/>
      <c r="F6" s="152"/>
      <c r="G6" s="152"/>
      <c r="H6" s="154"/>
      <c r="I6" s="154">
        <f>I5</f>
        <v>476250</v>
      </c>
    </row>
    <row r="7" spans="1:9">
      <c r="A7" s="152"/>
      <c r="B7" s="269" t="s">
        <v>631</v>
      </c>
      <c r="C7" s="269"/>
      <c r="D7" s="269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273" t="s">
        <v>618</v>
      </c>
      <c r="B1" s="273"/>
      <c r="C1" s="273"/>
    </row>
    <row r="2" spans="1:3" ht="14.25">
      <c r="A2" s="125" t="s">
        <v>555</v>
      </c>
      <c r="B2" s="125" t="s">
        <v>556</v>
      </c>
      <c r="C2" s="125" t="s">
        <v>557</v>
      </c>
    </row>
    <row r="3" spans="1:3" outlineLevel="2">
      <c r="A3" s="126" t="s">
        <v>546</v>
      </c>
      <c r="B3" s="127" t="s">
        <v>567</v>
      </c>
      <c r="C3" s="126">
        <v>22361.14</v>
      </c>
    </row>
    <row r="4" spans="1:3" outlineLevel="2">
      <c r="A4" s="126" t="s">
        <v>546</v>
      </c>
      <c r="B4" s="127" t="s">
        <v>324</v>
      </c>
      <c r="C4" s="126">
        <v>203320.07</v>
      </c>
    </row>
    <row r="5" spans="1:3" outlineLevel="2">
      <c r="A5" s="126" t="s">
        <v>546</v>
      </c>
      <c r="B5" s="127" t="s">
        <v>325</v>
      </c>
      <c r="C5" s="126">
        <v>143502.85999999999</v>
      </c>
    </row>
    <row r="6" spans="1:3" outlineLevel="2">
      <c r="A6" s="126" t="s">
        <v>546</v>
      </c>
      <c r="B6" s="127" t="s">
        <v>326</v>
      </c>
      <c r="C6" s="126">
        <v>411655.71</v>
      </c>
    </row>
    <row r="7" spans="1:3" outlineLevel="2">
      <c r="A7" s="126" t="s">
        <v>546</v>
      </c>
      <c r="B7" s="127" t="s">
        <v>544</v>
      </c>
      <c r="C7" s="126">
        <v>76137.86</v>
      </c>
    </row>
    <row r="8" spans="1:3" outlineLevel="1">
      <c r="A8" s="128" t="s">
        <v>558</v>
      </c>
      <c r="B8" s="127"/>
      <c r="C8" s="126">
        <f>SUBTOTAL(9,C3:C7)</f>
        <v>856977.64</v>
      </c>
    </row>
    <row r="9" spans="1:3" ht="22.5" outlineLevel="2">
      <c r="A9" s="126" t="s">
        <v>547</v>
      </c>
      <c r="B9" s="129" t="s">
        <v>328</v>
      </c>
      <c r="C9" s="126">
        <v>299031.43</v>
      </c>
    </row>
    <row r="10" spans="1:3" outlineLevel="2">
      <c r="A10" s="126" t="s">
        <v>547</v>
      </c>
      <c r="B10" s="129" t="s">
        <v>329</v>
      </c>
      <c r="C10" s="126">
        <v>217494.34</v>
      </c>
    </row>
    <row r="11" spans="1:3" outlineLevel="2">
      <c r="A11" s="126" t="s">
        <v>547</v>
      </c>
      <c r="B11" s="129" t="s">
        <v>330</v>
      </c>
      <c r="C11" s="126">
        <v>99171.43</v>
      </c>
    </row>
    <row r="12" spans="1:3" outlineLevel="2">
      <c r="A12" s="126" t="s">
        <v>547</v>
      </c>
      <c r="B12" s="129" t="s">
        <v>331</v>
      </c>
      <c r="C12" s="126">
        <v>45528</v>
      </c>
    </row>
    <row r="13" spans="1:3" outlineLevel="2">
      <c r="A13" s="126" t="s">
        <v>547</v>
      </c>
      <c r="B13" s="129" t="s">
        <v>332</v>
      </c>
      <c r="C13" s="126">
        <v>92836.29</v>
      </c>
    </row>
    <row r="14" spans="1:3" outlineLevel="2">
      <c r="A14" s="126" t="s">
        <v>547</v>
      </c>
      <c r="B14" s="129" t="s">
        <v>333</v>
      </c>
      <c r="C14" s="126">
        <v>127794.86</v>
      </c>
    </row>
    <row r="15" spans="1:3" outlineLevel="2">
      <c r="A15" s="126" t="s">
        <v>547</v>
      </c>
      <c r="B15" s="129" t="s">
        <v>334</v>
      </c>
      <c r="C15" s="126">
        <v>19272.599999999999</v>
      </c>
    </row>
    <row r="16" spans="1:3" outlineLevel="1">
      <c r="A16" s="126" t="s">
        <v>559</v>
      </c>
      <c r="B16" s="129"/>
      <c r="C16" s="126">
        <f>SUBTOTAL(9,C9:C15)</f>
        <v>901128.95</v>
      </c>
    </row>
    <row r="17" spans="1:3" outlineLevel="2">
      <c r="A17" s="126" t="s">
        <v>548</v>
      </c>
      <c r="B17" s="127" t="s">
        <v>545</v>
      </c>
      <c r="C17" s="126">
        <v>313457.14</v>
      </c>
    </row>
    <row r="18" spans="1:3" outlineLevel="2">
      <c r="A18" s="126" t="s">
        <v>548</v>
      </c>
      <c r="B18" s="127" t="s">
        <v>568</v>
      </c>
      <c r="C18" s="126">
        <v>456364.29</v>
      </c>
    </row>
    <row r="19" spans="1:3" outlineLevel="2">
      <c r="A19" s="126" t="s">
        <v>548</v>
      </c>
      <c r="B19" s="127" t="s">
        <v>569</v>
      </c>
      <c r="C19" s="126">
        <v>875679.43</v>
      </c>
    </row>
    <row r="20" spans="1:3" outlineLevel="2">
      <c r="A20" s="126" t="s">
        <v>548</v>
      </c>
      <c r="B20" s="127" t="s">
        <v>570</v>
      </c>
      <c r="C20" s="126">
        <v>193523.14</v>
      </c>
    </row>
    <row r="21" spans="1:3" outlineLevel="2">
      <c r="A21" s="126" t="s">
        <v>548</v>
      </c>
      <c r="B21" s="127" t="s">
        <v>571</v>
      </c>
      <c r="C21" s="126">
        <v>45311.14</v>
      </c>
    </row>
    <row r="22" spans="1:3" outlineLevel="2">
      <c r="A22" s="126" t="s">
        <v>548</v>
      </c>
      <c r="B22" s="127" t="s">
        <v>572</v>
      </c>
      <c r="C22" s="126">
        <v>57561.43</v>
      </c>
    </row>
    <row r="23" spans="1:3" outlineLevel="2">
      <c r="A23" s="126" t="s">
        <v>548</v>
      </c>
      <c r="B23" s="127" t="s">
        <v>573</v>
      </c>
      <c r="C23" s="126">
        <v>237880.29</v>
      </c>
    </row>
    <row r="24" spans="1:3" outlineLevel="2">
      <c r="A24" s="126" t="s">
        <v>548</v>
      </c>
      <c r="B24" s="127" t="s">
        <v>574</v>
      </c>
      <c r="C24" s="126">
        <v>279506.57</v>
      </c>
    </row>
    <row r="25" spans="1:3" outlineLevel="2">
      <c r="A25" s="126" t="s">
        <v>548</v>
      </c>
      <c r="B25" s="127" t="s">
        <v>12</v>
      </c>
      <c r="C25" s="126">
        <v>1129024.29</v>
      </c>
    </row>
    <row r="26" spans="1:3" outlineLevel="2">
      <c r="A26" s="126" t="s">
        <v>548</v>
      </c>
      <c r="B26" s="127" t="s">
        <v>575</v>
      </c>
      <c r="C26" s="126">
        <v>89107.71</v>
      </c>
    </row>
    <row r="27" spans="1:3" outlineLevel="2">
      <c r="A27" s="126" t="s">
        <v>548</v>
      </c>
      <c r="B27" s="127" t="s">
        <v>576</v>
      </c>
      <c r="C27" s="126">
        <v>121374</v>
      </c>
    </row>
    <row r="28" spans="1:3" outlineLevel="2">
      <c r="A28" s="126" t="s">
        <v>548</v>
      </c>
      <c r="B28" s="127" t="s">
        <v>15</v>
      </c>
      <c r="C28" s="126">
        <v>337808.57</v>
      </c>
    </row>
    <row r="29" spans="1:3" outlineLevel="2">
      <c r="A29" s="126" t="s">
        <v>548</v>
      </c>
      <c r="B29" s="127" t="s">
        <v>577</v>
      </c>
      <c r="C29" s="126">
        <v>16714.29</v>
      </c>
    </row>
    <row r="30" spans="1:3" outlineLevel="2">
      <c r="A30" s="126" t="s">
        <v>548</v>
      </c>
      <c r="B30" s="127" t="s">
        <v>578</v>
      </c>
      <c r="C30" s="126">
        <v>402351.43</v>
      </c>
    </row>
    <row r="31" spans="1:3" outlineLevel="2">
      <c r="A31" s="126" t="s">
        <v>548</v>
      </c>
      <c r="B31" s="127" t="s">
        <v>579</v>
      </c>
      <c r="C31" s="126">
        <v>136085.14000000001</v>
      </c>
    </row>
    <row r="32" spans="1:3" outlineLevel="2">
      <c r="A32" s="126" t="s">
        <v>548</v>
      </c>
      <c r="B32" s="127" t="s">
        <v>580</v>
      </c>
      <c r="C32" s="126">
        <v>135365.14000000001</v>
      </c>
    </row>
    <row r="33" spans="1:3" outlineLevel="2">
      <c r="A33" s="126" t="s">
        <v>548</v>
      </c>
      <c r="B33" s="127" t="s">
        <v>20</v>
      </c>
      <c r="C33" s="126">
        <v>204467.14</v>
      </c>
    </row>
    <row r="34" spans="1:3" outlineLevel="2">
      <c r="A34" s="126" t="s">
        <v>548</v>
      </c>
      <c r="B34" s="127" t="s">
        <v>581</v>
      </c>
      <c r="C34" s="126">
        <v>271041.43</v>
      </c>
    </row>
    <row r="35" spans="1:3" outlineLevel="2">
      <c r="A35" s="126" t="s">
        <v>548</v>
      </c>
      <c r="B35" s="127" t="s">
        <v>617</v>
      </c>
      <c r="C35" s="126">
        <v>25711.71</v>
      </c>
    </row>
    <row r="36" spans="1:3" outlineLevel="2">
      <c r="A36" s="126" t="s">
        <v>548</v>
      </c>
      <c r="B36" s="127" t="s">
        <v>582</v>
      </c>
      <c r="C36" s="126">
        <v>129944.57</v>
      </c>
    </row>
    <row r="37" spans="1:3" outlineLevel="1">
      <c r="A37" s="126" t="s">
        <v>560</v>
      </c>
      <c r="B37" s="127"/>
      <c r="C37" s="126">
        <f>SUBTOTAL(9,C17:C36)</f>
        <v>5458278.8499999987</v>
      </c>
    </row>
    <row r="38" spans="1:3" outlineLevel="2">
      <c r="A38" s="126" t="s">
        <v>549</v>
      </c>
      <c r="B38" s="129" t="s">
        <v>495</v>
      </c>
      <c r="C38" s="126">
        <v>278536.5</v>
      </c>
    </row>
    <row r="39" spans="1:3" outlineLevel="2">
      <c r="A39" s="126" t="s">
        <v>549</v>
      </c>
      <c r="B39" s="129" t="s">
        <v>496</v>
      </c>
      <c r="C39" s="126">
        <v>285762.86</v>
      </c>
    </row>
    <row r="40" spans="1:3" outlineLevel="2">
      <c r="A40" s="126" t="s">
        <v>549</v>
      </c>
      <c r="B40" s="129" t="s">
        <v>489</v>
      </c>
      <c r="C40" s="126">
        <v>154512</v>
      </c>
    </row>
    <row r="41" spans="1:3" outlineLevel="2">
      <c r="A41" s="126" t="s">
        <v>549</v>
      </c>
      <c r="B41" s="129" t="s">
        <v>497</v>
      </c>
      <c r="C41" s="126">
        <v>227692.29</v>
      </c>
    </row>
    <row r="42" spans="1:3" outlineLevel="2">
      <c r="A42" s="126" t="s">
        <v>549</v>
      </c>
      <c r="B42" s="129" t="s">
        <v>498</v>
      </c>
      <c r="C42" s="126">
        <v>22268.57</v>
      </c>
    </row>
    <row r="43" spans="1:3" outlineLevel="2">
      <c r="A43" s="126" t="s">
        <v>549</v>
      </c>
      <c r="B43" s="129" t="s">
        <v>490</v>
      </c>
      <c r="C43" s="126">
        <v>278398.28999999998</v>
      </c>
    </row>
    <row r="44" spans="1:3" outlineLevel="2">
      <c r="A44" s="126" t="s">
        <v>549</v>
      </c>
      <c r="B44" s="129" t="s">
        <v>491</v>
      </c>
      <c r="C44" s="126">
        <v>236936.57</v>
      </c>
    </row>
    <row r="45" spans="1:3" outlineLevel="2">
      <c r="A45" s="126" t="s">
        <v>549</v>
      </c>
      <c r="B45" s="129" t="s">
        <v>499</v>
      </c>
      <c r="C45" s="126">
        <v>146795.14000000001</v>
      </c>
    </row>
    <row r="46" spans="1:3" outlineLevel="2">
      <c r="A46" s="126" t="s">
        <v>549</v>
      </c>
      <c r="B46" s="129" t="s">
        <v>492</v>
      </c>
      <c r="C46" s="126">
        <v>288401.14</v>
      </c>
    </row>
    <row r="47" spans="1:3" outlineLevel="2">
      <c r="A47" s="126" t="s">
        <v>549</v>
      </c>
      <c r="B47" s="129" t="s">
        <v>500</v>
      </c>
      <c r="C47" s="126">
        <v>179781.43</v>
      </c>
    </row>
    <row r="48" spans="1:3" outlineLevel="2">
      <c r="A48" s="126" t="s">
        <v>549</v>
      </c>
      <c r="B48" s="129" t="s">
        <v>501</v>
      </c>
      <c r="C48" s="126">
        <v>168225.43</v>
      </c>
    </row>
    <row r="49" spans="1:3" outlineLevel="2">
      <c r="A49" s="126" t="s">
        <v>549</v>
      </c>
      <c r="B49" s="129" t="s">
        <v>493</v>
      </c>
      <c r="C49" s="126">
        <v>175836.86</v>
      </c>
    </row>
    <row r="50" spans="1:3" outlineLevel="2">
      <c r="A50" s="126" t="s">
        <v>549</v>
      </c>
      <c r="B50" s="129" t="s">
        <v>502</v>
      </c>
      <c r="C50" s="126">
        <v>147974.79</v>
      </c>
    </row>
    <row r="51" spans="1:3" outlineLevel="2">
      <c r="A51" s="126" t="s">
        <v>549</v>
      </c>
      <c r="B51" s="129" t="s">
        <v>503</v>
      </c>
      <c r="C51" s="126">
        <v>55607.14</v>
      </c>
    </row>
    <row r="52" spans="1:3" outlineLevel="2">
      <c r="A52" s="126" t="s">
        <v>549</v>
      </c>
      <c r="B52" s="129" t="s">
        <v>504</v>
      </c>
      <c r="C52" s="126">
        <v>66965.14</v>
      </c>
    </row>
    <row r="53" spans="1:3" outlineLevel="2">
      <c r="A53" s="126" t="s">
        <v>549</v>
      </c>
      <c r="B53" s="129" t="s">
        <v>505</v>
      </c>
      <c r="C53" s="126">
        <v>59222.57</v>
      </c>
    </row>
    <row r="54" spans="1:3" outlineLevel="2">
      <c r="A54" s="126" t="s">
        <v>549</v>
      </c>
      <c r="B54" s="129" t="s">
        <v>506</v>
      </c>
      <c r="C54" s="126">
        <v>101690.57</v>
      </c>
    </row>
    <row r="55" spans="1:3" outlineLevel="2">
      <c r="A55" s="126" t="s">
        <v>549</v>
      </c>
      <c r="B55" s="129" t="s">
        <v>494</v>
      </c>
      <c r="C55" s="126">
        <v>104482.29</v>
      </c>
    </row>
    <row r="56" spans="1:3" outlineLevel="2">
      <c r="A56" s="126" t="s">
        <v>549</v>
      </c>
      <c r="B56" s="129" t="s">
        <v>507</v>
      </c>
      <c r="C56" s="126">
        <v>19694.57</v>
      </c>
    </row>
    <row r="57" spans="1:3" outlineLevel="1">
      <c r="A57" s="126" t="s">
        <v>561</v>
      </c>
      <c r="B57" s="129"/>
      <c r="C57" s="126">
        <f>SUBTOTAL(9,C38:C56)</f>
        <v>2998784.1500000004</v>
      </c>
    </row>
    <row r="58" spans="1:3" outlineLevel="2">
      <c r="A58" s="126" t="s">
        <v>550</v>
      </c>
      <c r="B58" s="130" t="s">
        <v>306</v>
      </c>
      <c r="C58" s="126">
        <v>218748.86</v>
      </c>
    </row>
    <row r="59" spans="1:3" outlineLevel="2">
      <c r="A59" s="126" t="s">
        <v>550</v>
      </c>
      <c r="B59" s="130" t="s">
        <v>307</v>
      </c>
      <c r="C59" s="126">
        <v>227869.71</v>
      </c>
    </row>
    <row r="60" spans="1:3" outlineLevel="2">
      <c r="A60" s="126" t="s">
        <v>550</v>
      </c>
      <c r="B60" s="130" t="s">
        <v>308</v>
      </c>
      <c r="C60" s="126">
        <v>245008.29</v>
      </c>
    </row>
    <row r="61" spans="1:3" outlineLevel="2">
      <c r="A61" s="126" t="s">
        <v>550</v>
      </c>
      <c r="B61" s="130" t="s">
        <v>309</v>
      </c>
      <c r="C61" s="126">
        <v>236887.71</v>
      </c>
    </row>
    <row r="62" spans="1:3" outlineLevel="2">
      <c r="A62" s="126" t="s">
        <v>550</v>
      </c>
      <c r="B62" s="130" t="s">
        <v>310</v>
      </c>
      <c r="C62" s="126">
        <v>260516.57</v>
      </c>
    </row>
    <row r="63" spans="1:3" outlineLevel="2">
      <c r="A63" s="126" t="s">
        <v>550</v>
      </c>
      <c r="B63" s="130" t="s">
        <v>311</v>
      </c>
      <c r="C63" s="126">
        <v>198853.71</v>
      </c>
    </row>
    <row r="64" spans="1:3" outlineLevel="2">
      <c r="A64" s="126" t="s">
        <v>550</v>
      </c>
      <c r="B64" s="130" t="s">
        <v>312</v>
      </c>
      <c r="C64" s="126">
        <v>368066.57</v>
      </c>
    </row>
    <row r="65" spans="1:3" outlineLevel="2">
      <c r="A65" s="126" t="s">
        <v>550</v>
      </c>
      <c r="B65" s="130" t="s">
        <v>313</v>
      </c>
      <c r="C65" s="126">
        <v>180005.14</v>
      </c>
    </row>
    <row r="66" spans="1:3" outlineLevel="2">
      <c r="A66" s="126" t="s">
        <v>550</v>
      </c>
      <c r="B66" s="130" t="s">
        <v>314</v>
      </c>
      <c r="C66" s="126">
        <v>134130.85999999999</v>
      </c>
    </row>
    <row r="67" spans="1:3" outlineLevel="2">
      <c r="A67" s="126" t="s">
        <v>550</v>
      </c>
      <c r="B67" s="130" t="s">
        <v>315</v>
      </c>
      <c r="C67" s="126">
        <v>192168</v>
      </c>
    </row>
    <row r="68" spans="1:3" outlineLevel="2">
      <c r="A68" s="126" t="s">
        <v>550</v>
      </c>
      <c r="B68" s="130" t="s">
        <v>316</v>
      </c>
      <c r="C68" s="126">
        <v>60176.57</v>
      </c>
    </row>
    <row r="69" spans="1:3" outlineLevel="2">
      <c r="A69" s="126" t="s">
        <v>550</v>
      </c>
      <c r="B69" s="130" t="s">
        <v>317</v>
      </c>
      <c r="C69" s="126">
        <v>137352.85999999999</v>
      </c>
    </row>
    <row r="70" spans="1:3" outlineLevel="2">
      <c r="A70" s="126" t="s">
        <v>550</v>
      </c>
      <c r="B70" s="130" t="s">
        <v>318</v>
      </c>
      <c r="C70" s="126">
        <v>71506.289999999994</v>
      </c>
    </row>
    <row r="71" spans="1:3" outlineLevel="2">
      <c r="A71" s="126" t="s">
        <v>550</v>
      </c>
      <c r="B71" s="130" t="s">
        <v>319</v>
      </c>
      <c r="C71" s="126">
        <v>98907.43</v>
      </c>
    </row>
    <row r="72" spans="1:3" outlineLevel="2">
      <c r="A72" s="126" t="s">
        <v>550</v>
      </c>
      <c r="B72" s="130" t="s">
        <v>320</v>
      </c>
      <c r="C72" s="126">
        <v>44940.86</v>
      </c>
    </row>
    <row r="73" spans="1:3" outlineLevel="2">
      <c r="A73" s="126" t="s">
        <v>550</v>
      </c>
      <c r="B73" s="130" t="s">
        <v>321</v>
      </c>
      <c r="C73" s="126">
        <v>15742.29</v>
      </c>
    </row>
    <row r="74" spans="1:3" outlineLevel="2">
      <c r="A74" s="126" t="s">
        <v>550</v>
      </c>
      <c r="B74" s="130" t="s">
        <v>322</v>
      </c>
      <c r="C74" s="126">
        <v>14168.57</v>
      </c>
    </row>
    <row r="75" spans="1:3" outlineLevel="2">
      <c r="A75" s="126" t="s">
        <v>550</v>
      </c>
      <c r="B75" s="127" t="s">
        <v>323</v>
      </c>
      <c r="C75" s="126">
        <v>229520.57</v>
      </c>
    </row>
    <row r="76" spans="1:3" outlineLevel="1">
      <c r="A76" s="126" t="s">
        <v>562</v>
      </c>
      <c r="B76" s="127"/>
      <c r="C76" s="126">
        <f>SUBTOTAL(9,C58:C75)</f>
        <v>2934570.8599999994</v>
      </c>
    </row>
    <row r="77" spans="1:3" outlineLevel="2">
      <c r="A77" s="126" t="s">
        <v>551</v>
      </c>
      <c r="B77" s="127" t="s">
        <v>294</v>
      </c>
      <c r="C77" s="126">
        <v>28936.29</v>
      </c>
    </row>
    <row r="78" spans="1:3" outlineLevel="2">
      <c r="A78" s="126" t="s">
        <v>551</v>
      </c>
      <c r="B78" s="127" t="s">
        <v>295</v>
      </c>
      <c r="C78" s="126">
        <v>597643.71</v>
      </c>
    </row>
    <row r="79" spans="1:3" outlineLevel="2">
      <c r="A79" s="126" t="s">
        <v>551</v>
      </c>
      <c r="B79" s="127" t="s">
        <v>296</v>
      </c>
      <c r="C79" s="126">
        <v>302893.71000000002</v>
      </c>
    </row>
    <row r="80" spans="1:3" outlineLevel="2">
      <c r="A80" s="126" t="s">
        <v>551</v>
      </c>
      <c r="B80" s="127" t="s">
        <v>297</v>
      </c>
      <c r="C80" s="126">
        <v>235272.86</v>
      </c>
    </row>
    <row r="81" spans="1:3" outlineLevel="2">
      <c r="A81" s="126" t="s">
        <v>551</v>
      </c>
      <c r="B81" s="127" t="s">
        <v>298</v>
      </c>
      <c r="C81" s="126">
        <v>378501.43</v>
      </c>
    </row>
    <row r="82" spans="1:3" outlineLevel="2">
      <c r="A82" s="126" t="s">
        <v>551</v>
      </c>
      <c r="B82" s="127" t="s">
        <v>299</v>
      </c>
      <c r="C82" s="126">
        <v>89159.14</v>
      </c>
    </row>
    <row r="83" spans="1:3" outlineLevel="2">
      <c r="A83" s="126" t="s">
        <v>551</v>
      </c>
      <c r="B83" s="127" t="s">
        <v>300</v>
      </c>
      <c r="C83" s="126">
        <v>65021.14</v>
      </c>
    </row>
    <row r="84" spans="1:3" outlineLevel="2">
      <c r="A84" s="126" t="s">
        <v>551</v>
      </c>
      <c r="B84" s="127" t="s">
        <v>301</v>
      </c>
      <c r="C84" s="126">
        <v>81756</v>
      </c>
    </row>
    <row r="85" spans="1:3" outlineLevel="2">
      <c r="A85" s="126" t="s">
        <v>551</v>
      </c>
      <c r="B85" s="127" t="s">
        <v>302</v>
      </c>
      <c r="C85" s="126">
        <v>72797.14</v>
      </c>
    </row>
    <row r="86" spans="1:3" outlineLevel="2">
      <c r="A86" s="126" t="s">
        <v>551</v>
      </c>
      <c r="B86" s="127" t="s">
        <v>303</v>
      </c>
      <c r="C86" s="126">
        <v>128535.43</v>
      </c>
    </row>
    <row r="87" spans="1:3" outlineLevel="2">
      <c r="A87" s="126" t="s">
        <v>551</v>
      </c>
      <c r="B87" s="127" t="s">
        <v>304</v>
      </c>
      <c r="C87" s="126">
        <v>57404.57</v>
      </c>
    </row>
    <row r="88" spans="1:3" outlineLevel="2">
      <c r="A88" s="126" t="s">
        <v>551</v>
      </c>
      <c r="B88" s="127" t="s">
        <v>305</v>
      </c>
      <c r="C88" s="126">
        <v>52976.57</v>
      </c>
    </row>
    <row r="89" spans="1:3" outlineLevel="1">
      <c r="A89" s="126" t="s">
        <v>563</v>
      </c>
      <c r="B89" s="127"/>
      <c r="C89" s="126">
        <f>SUBTOTAL(9,C77:C88)</f>
        <v>2090897.9899999995</v>
      </c>
    </row>
    <row r="90" spans="1:3" outlineLevel="2">
      <c r="A90" s="126" t="s">
        <v>552</v>
      </c>
      <c r="B90" s="127" t="s">
        <v>287</v>
      </c>
      <c r="C90" s="126">
        <v>89066.57</v>
      </c>
    </row>
    <row r="91" spans="1:3" outlineLevel="2">
      <c r="A91" s="126" t="s">
        <v>552</v>
      </c>
      <c r="B91" s="127" t="s">
        <v>288</v>
      </c>
      <c r="C91" s="126">
        <v>495753.43</v>
      </c>
    </row>
    <row r="92" spans="1:3" outlineLevel="2">
      <c r="A92" s="126" t="s">
        <v>552</v>
      </c>
      <c r="B92" s="127" t="s">
        <v>289</v>
      </c>
      <c r="C92" s="126">
        <v>501901.71</v>
      </c>
    </row>
    <row r="93" spans="1:3" outlineLevel="2">
      <c r="A93" s="126" t="s">
        <v>552</v>
      </c>
      <c r="B93" s="127" t="s">
        <v>290</v>
      </c>
      <c r="C93" s="126">
        <v>115094.57</v>
      </c>
    </row>
    <row r="94" spans="1:3" outlineLevel="2">
      <c r="A94" s="126" t="s">
        <v>552</v>
      </c>
      <c r="B94" s="127" t="s">
        <v>291</v>
      </c>
      <c r="C94" s="126">
        <v>105541.71</v>
      </c>
    </row>
    <row r="95" spans="1:3" outlineLevel="2">
      <c r="A95" s="126" t="s">
        <v>552</v>
      </c>
      <c r="B95" s="127" t="s">
        <v>616</v>
      </c>
      <c r="C95" s="126">
        <v>23574.86</v>
      </c>
    </row>
    <row r="96" spans="1:3" outlineLevel="2">
      <c r="A96" s="126" t="s">
        <v>552</v>
      </c>
      <c r="B96" s="127" t="s">
        <v>292</v>
      </c>
      <c r="C96" s="126">
        <v>403233.43</v>
      </c>
    </row>
    <row r="97" spans="1:3" outlineLevel="2">
      <c r="A97" s="126" t="s">
        <v>552</v>
      </c>
      <c r="B97" s="127" t="s">
        <v>293</v>
      </c>
      <c r="C97" s="126">
        <v>179709.43</v>
      </c>
    </row>
    <row r="98" spans="1:3" outlineLevel="1">
      <c r="A98" s="126" t="s">
        <v>564</v>
      </c>
      <c r="B98" s="127"/>
      <c r="C98" s="126">
        <f>SUBTOTAL(9,C90:C97)</f>
        <v>1913875.71</v>
      </c>
    </row>
    <row r="99" spans="1:3" outlineLevel="2">
      <c r="A99" s="126" t="s">
        <v>553</v>
      </c>
      <c r="B99" s="127" t="s">
        <v>336</v>
      </c>
      <c r="C99" s="126">
        <v>400309.71</v>
      </c>
    </row>
    <row r="100" spans="1:3" outlineLevel="2">
      <c r="A100" s="126" t="s">
        <v>553</v>
      </c>
      <c r="B100" s="127" t="s">
        <v>337</v>
      </c>
      <c r="C100" s="126">
        <v>262468.28999999998</v>
      </c>
    </row>
    <row r="101" spans="1:3" outlineLevel="2">
      <c r="A101" s="126" t="s">
        <v>553</v>
      </c>
      <c r="B101" s="127" t="s">
        <v>338</v>
      </c>
      <c r="C101" s="126">
        <v>268660.28999999998</v>
      </c>
    </row>
    <row r="102" spans="1:3" outlineLevel="2">
      <c r="A102" s="126" t="s">
        <v>553</v>
      </c>
      <c r="B102" s="127" t="s">
        <v>339</v>
      </c>
      <c r="C102" s="126">
        <v>298581.43</v>
      </c>
    </row>
    <row r="103" spans="1:3" outlineLevel="2">
      <c r="A103" s="126" t="s">
        <v>553</v>
      </c>
      <c r="B103" s="127" t="s">
        <v>340</v>
      </c>
      <c r="C103" s="126">
        <v>597913.71</v>
      </c>
    </row>
    <row r="104" spans="1:3" outlineLevel="2">
      <c r="A104" s="126" t="s">
        <v>553</v>
      </c>
      <c r="B104" s="127" t="s">
        <v>341</v>
      </c>
      <c r="C104" s="126">
        <v>140605.71</v>
      </c>
    </row>
    <row r="105" spans="1:3" outlineLevel="2">
      <c r="A105" s="126" t="s">
        <v>553</v>
      </c>
      <c r="B105" s="127" t="s">
        <v>342</v>
      </c>
      <c r="C105" s="126">
        <v>177168.86</v>
      </c>
    </row>
    <row r="106" spans="1:3" outlineLevel="2">
      <c r="A106" s="126" t="s">
        <v>553</v>
      </c>
      <c r="B106" s="127" t="s">
        <v>343</v>
      </c>
      <c r="C106" s="126">
        <v>141125.14000000001</v>
      </c>
    </row>
    <row r="107" spans="1:3" outlineLevel="2">
      <c r="A107" s="126" t="s">
        <v>553</v>
      </c>
      <c r="B107" s="127" t="s">
        <v>344</v>
      </c>
      <c r="C107" s="126">
        <v>124464.86</v>
      </c>
    </row>
    <row r="108" spans="1:3" outlineLevel="2">
      <c r="A108" s="126" t="s">
        <v>553</v>
      </c>
      <c r="B108" s="127" t="s">
        <v>345</v>
      </c>
      <c r="C108" s="126">
        <v>130695.43</v>
      </c>
    </row>
    <row r="109" spans="1:3" outlineLevel="2">
      <c r="A109" s="126" t="s">
        <v>553</v>
      </c>
      <c r="B109" s="127" t="s">
        <v>346</v>
      </c>
      <c r="C109" s="126">
        <v>468797.14</v>
      </c>
    </row>
    <row r="110" spans="1:3" outlineLevel="2">
      <c r="A110" s="126" t="s">
        <v>553</v>
      </c>
      <c r="B110" s="127" t="s">
        <v>615</v>
      </c>
      <c r="C110" s="126">
        <v>18018</v>
      </c>
    </row>
    <row r="111" spans="1:3" outlineLevel="2">
      <c r="A111" s="126" t="s">
        <v>553</v>
      </c>
      <c r="B111" s="127" t="s">
        <v>347</v>
      </c>
      <c r="C111" s="126">
        <v>45174.86</v>
      </c>
    </row>
    <row r="112" spans="1:3" outlineLevel="2">
      <c r="A112" s="126" t="s">
        <v>553</v>
      </c>
      <c r="B112" s="127" t="s">
        <v>348</v>
      </c>
      <c r="C112" s="126">
        <v>222534</v>
      </c>
    </row>
    <row r="113" spans="1:3" outlineLevel="2">
      <c r="A113" s="126" t="s">
        <v>553</v>
      </c>
      <c r="B113" s="127" t="s">
        <v>349</v>
      </c>
      <c r="C113" s="126">
        <v>77207.14</v>
      </c>
    </row>
    <row r="114" spans="1:3" outlineLevel="1">
      <c r="A114" s="126" t="s">
        <v>565</v>
      </c>
      <c r="B114" s="127"/>
      <c r="C114" s="126">
        <f>SUBTOTAL(9,C99:C113)</f>
        <v>3373724.5700000003</v>
      </c>
    </row>
    <row r="115" spans="1:3" outlineLevel="2">
      <c r="A115" s="126" t="s">
        <v>554</v>
      </c>
      <c r="B115" s="129" t="s">
        <v>266</v>
      </c>
      <c r="C115" s="126">
        <v>264120</v>
      </c>
    </row>
    <row r="116" spans="1:3" outlineLevel="2">
      <c r="A116" s="126" t="s">
        <v>554</v>
      </c>
      <c r="B116" s="129" t="s">
        <v>267</v>
      </c>
      <c r="C116" s="126">
        <v>199560</v>
      </c>
    </row>
    <row r="117" spans="1:3" outlineLevel="2">
      <c r="A117" s="126" t="s">
        <v>554</v>
      </c>
      <c r="B117" s="129" t="s">
        <v>268</v>
      </c>
      <c r="C117" s="126">
        <v>310956</v>
      </c>
    </row>
    <row r="118" spans="1:3" outlineLevel="2">
      <c r="A118" s="126" t="s">
        <v>554</v>
      </c>
      <c r="B118" s="129" t="s">
        <v>269</v>
      </c>
      <c r="C118" s="126">
        <v>273936</v>
      </c>
    </row>
    <row r="119" spans="1:3" outlineLevel="2">
      <c r="A119" s="126" t="s">
        <v>554</v>
      </c>
      <c r="B119" s="129" t="s">
        <v>270</v>
      </c>
      <c r="C119" s="126">
        <v>234891</v>
      </c>
    </row>
    <row r="120" spans="1:3" outlineLevel="2">
      <c r="A120" s="126" t="s">
        <v>554</v>
      </c>
      <c r="B120" s="129" t="s">
        <v>271</v>
      </c>
      <c r="C120" s="126">
        <v>168249</v>
      </c>
    </row>
    <row r="121" spans="1:3" outlineLevel="2">
      <c r="A121" s="126" t="s">
        <v>554</v>
      </c>
      <c r="B121" s="129" t="s">
        <v>272</v>
      </c>
      <c r="C121" s="126">
        <v>157056</v>
      </c>
    </row>
    <row r="122" spans="1:3" outlineLevel="2">
      <c r="A122" s="126" t="s">
        <v>554</v>
      </c>
      <c r="B122" s="129" t="s">
        <v>273</v>
      </c>
      <c r="C122" s="126">
        <v>101970</v>
      </c>
    </row>
    <row r="123" spans="1:3" outlineLevel="2">
      <c r="A123" s="126" t="s">
        <v>554</v>
      </c>
      <c r="B123" s="129" t="s">
        <v>274</v>
      </c>
      <c r="C123" s="126">
        <v>129819</v>
      </c>
    </row>
    <row r="124" spans="1:3" outlineLevel="2">
      <c r="A124" s="126" t="s">
        <v>554</v>
      </c>
      <c r="B124" s="129" t="s">
        <v>614</v>
      </c>
      <c r="C124" s="126">
        <v>4140</v>
      </c>
    </row>
    <row r="125" spans="1:3" outlineLevel="1">
      <c r="A125" s="126" t="s">
        <v>566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275"/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6"/>
      <c r="U1" s="276"/>
      <c r="V1" s="276"/>
      <c r="W1" s="276"/>
      <c r="X1" s="276"/>
      <c r="Y1" s="276"/>
      <c r="Z1" s="276"/>
      <c r="AA1" s="276"/>
    </row>
    <row r="2" spans="1:28" ht="39.950000000000003" customHeight="1">
      <c r="A2" s="277" t="s">
        <v>592</v>
      </c>
      <c r="B2" s="274" t="s">
        <v>593</v>
      </c>
      <c r="C2" s="274" t="s">
        <v>594</v>
      </c>
      <c r="D2" s="274" t="s">
        <v>595</v>
      </c>
      <c r="E2" s="274"/>
      <c r="F2" s="274"/>
      <c r="G2" s="274"/>
      <c r="H2" s="274"/>
      <c r="I2" s="279" t="s">
        <v>596</v>
      </c>
      <c r="J2" s="279"/>
      <c r="K2" s="279"/>
      <c r="L2" s="279"/>
      <c r="M2" s="279"/>
      <c r="N2" s="279" t="s">
        <v>597</v>
      </c>
      <c r="O2" s="279"/>
      <c r="P2" s="279"/>
      <c r="Q2" s="279"/>
      <c r="R2" s="279"/>
      <c r="S2" s="274" t="s">
        <v>613</v>
      </c>
      <c r="T2" s="274"/>
      <c r="U2" s="274"/>
      <c r="V2" s="274"/>
      <c r="W2" s="274"/>
      <c r="X2" s="274"/>
      <c r="Y2" s="274"/>
      <c r="Z2" s="274"/>
      <c r="AA2" s="274"/>
    </row>
    <row r="3" spans="1:28" ht="39.950000000000003" customHeight="1">
      <c r="A3" s="278"/>
      <c r="B3" s="274"/>
      <c r="C3" s="274"/>
      <c r="D3" s="138" t="s">
        <v>598</v>
      </c>
      <c r="E3" s="138" t="s">
        <v>599</v>
      </c>
      <c r="F3" s="138" t="s">
        <v>600</v>
      </c>
      <c r="G3" s="138" t="s">
        <v>601</v>
      </c>
      <c r="H3" s="139" t="s">
        <v>24</v>
      </c>
      <c r="I3" s="138" t="s">
        <v>598</v>
      </c>
      <c r="J3" s="138" t="s">
        <v>599</v>
      </c>
      <c r="K3" s="138" t="s">
        <v>600</v>
      </c>
      <c r="L3" s="138" t="s">
        <v>601</v>
      </c>
      <c r="M3" s="138" t="s">
        <v>24</v>
      </c>
      <c r="N3" s="138" t="s">
        <v>598</v>
      </c>
      <c r="O3" s="138" t="s">
        <v>599</v>
      </c>
      <c r="P3" s="138" t="s">
        <v>600</v>
      </c>
      <c r="Q3" s="138" t="s">
        <v>601</v>
      </c>
      <c r="R3" s="138" t="s">
        <v>24</v>
      </c>
      <c r="S3" s="138" t="s">
        <v>602</v>
      </c>
      <c r="T3" s="138" t="s">
        <v>603</v>
      </c>
      <c r="U3" s="138" t="s">
        <v>604</v>
      </c>
      <c r="V3" s="138" t="s">
        <v>605</v>
      </c>
      <c r="W3" s="138" t="s">
        <v>606</v>
      </c>
      <c r="X3" s="138" t="s">
        <v>607</v>
      </c>
      <c r="Y3" s="138" t="s">
        <v>612</v>
      </c>
      <c r="Z3" s="140" t="s">
        <v>608</v>
      </c>
      <c r="AA3" s="139" t="s">
        <v>531</v>
      </c>
    </row>
    <row r="4" spans="1:28" ht="39.950000000000003" customHeight="1">
      <c r="A4" s="141" t="s">
        <v>534</v>
      </c>
      <c r="B4" s="142" t="s">
        <v>609</v>
      </c>
      <c r="C4" s="142" t="s">
        <v>610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611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selection activeCell="C9" sqref="C9"/>
    </sheetView>
  </sheetViews>
  <sheetFormatPr defaultColWidth="9" defaultRowHeight="13.5"/>
  <cols>
    <col min="1" max="1" width="10.625" style="204" customWidth="1"/>
    <col min="2" max="2" width="30.625" style="247" customWidth="1"/>
    <col min="3" max="3" width="30.625" style="204" customWidth="1"/>
    <col min="4" max="4" width="20.5" style="204" bestFit="1" customWidth="1"/>
    <col min="5" max="5" width="18.625" style="204" hidden="1" customWidth="1"/>
    <col min="6" max="6" width="18.375" style="204" bestFit="1" customWidth="1"/>
    <col min="7" max="7" width="14.375" style="204" hidden="1" customWidth="1"/>
    <col min="8" max="8" width="14.25" style="204" hidden="1" customWidth="1"/>
    <col min="9" max="252" width="9" style="204"/>
    <col min="253" max="253" width="6.625" style="204" customWidth="1"/>
    <col min="254" max="255" width="21.625" style="204" customWidth="1"/>
    <col min="256" max="256" width="16.125" style="204" bestFit="1" customWidth="1"/>
    <col min="257" max="257" width="13.875" style="204" bestFit="1" customWidth="1"/>
    <col min="258" max="258" width="17.25" style="204" bestFit="1" customWidth="1"/>
    <col min="259" max="260" width="20.5" style="204" bestFit="1" customWidth="1"/>
    <col min="261" max="261" width="0" style="204" hidden="1" customWidth="1"/>
    <col min="262" max="262" width="18.375" style="204" bestFit="1" customWidth="1"/>
    <col min="263" max="264" width="0" style="204" hidden="1" customWidth="1"/>
    <col min="265" max="508" width="9" style="204"/>
    <col min="509" max="509" width="6.625" style="204" customWidth="1"/>
    <col min="510" max="511" width="21.625" style="204" customWidth="1"/>
    <col min="512" max="512" width="16.125" style="204" bestFit="1" customWidth="1"/>
    <col min="513" max="513" width="13.875" style="204" bestFit="1" customWidth="1"/>
    <col min="514" max="514" width="17.25" style="204" bestFit="1" customWidth="1"/>
    <col min="515" max="516" width="20.5" style="204" bestFit="1" customWidth="1"/>
    <col min="517" max="517" width="0" style="204" hidden="1" customWidth="1"/>
    <col min="518" max="518" width="18.375" style="204" bestFit="1" customWidth="1"/>
    <col min="519" max="520" width="0" style="204" hidden="1" customWidth="1"/>
    <col min="521" max="764" width="9" style="204"/>
    <col min="765" max="765" width="6.625" style="204" customWidth="1"/>
    <col min="766" max="767" width="21.625" style="204" customWidth="1"/>
    <col min="768" max="768" width="16.125" style="204" bestFit="1" customWidth="1"/>
    <col min="769" max="769" width="13.875" style="204" bestFit="1" customWidth="1"/>
    <col min="770" max="770" width="17.25" style="204" bestFit="1" customWidth="1"/>
    <col min="771" max="772" width="20.5" style="204" bestFit="1" customWidth="1"/>
    <col min="773" max="773" width="0" style="204" hidden="1" customWidth="1"/>
    <col min="774" max="774" width="18.375" style="204" bestFit="1" customWidth="1"/>
    <col min="775" max="776" width="0" style="204" hidden="1" customWidth="1"/>
    <col min="777" max="1020" width="9" style="204"/>
    <col min="1021" max="1021" width="6.625" style="204" customWidth="1"/>
    <col min="1022" max="1023" width="21.625" style="204" customWidth="1"/>
    <col min="1024" max="1024" width="16.125" style="204" bestFit="1" customWidth="1"/>
    <col min="1025" max="1025" width="13.875" style="204" bestFit="1" customWidth="1"/>
    <col min="1026" max="1026" width="17.25" style="204" bestFit="1" customWidth="1"/>
    <col min="1027" max="1028" width="20.5" style="204" bestFit="1" customWidth="1"/>
    <col min="1029" max="1029" width="0" style="204" hidden="1" customWidth="1"/>
    <col min="1030" max="1030" width="18.375" style="204" bestFit="1" customWidth="1"/>
    <col min="1031" max="1032" width="0" style="204" hidden="1" customWidth="1"/>
    <col min="1033" max="1276" width="9" style="204"/>
    <col min="1277" max="1277" width="6.625" style="204" customWidth="1"/>
    <col min="1278" max="1279" width="21.625" style="204" customWidth="1"/>
    <col min="1280" max="1280" width="16.125" style="204" bestFit="1" customWidth="1"/>
    <col min="1281" max="1281" width="13.875" style="204" bestFit="1" customWidth="1"/>
    <col min="1282" max="1282" width="17.25" style="204" bestFit="1" customWidth="1"/>
    <col min="1283" max="1284" width="20.5" style="204" bestFit="1" customWidth="1"/>
    <col min="1285" max="1285" width="0" style="204" hidden="1" customWidth="1"/>
    <col min="1286" max="1286" width="18.375" style="204" bestFit="1" customWidth="1"/>
    <col min="1287" max="1288" width="0" style="204" hidden="1" customWidth="1"/>
    <col min="1289" max="1532" width="9" style="204"/>
    <col min="1533" max="1533" width="6.625" style="204" customWidth="1"/>
    <col min="1534" max="1535" width="21.625" style="204" customWidth="1"/>
    <col min="1536" max="1536" width="16.125" style="204" bestFit="1" customWidth="1"/>
    <col min="1537" max="1537" width="13.875" style="204" bestFit="1" customWidth="1"/>
    <col min="1538" max="1538" width="17.25" style="204" bestFit="1" customWidth="1"/>
    <col min="1539" max="1540" width="20.5" style="204" bestFit="1" customWidth="1"/>
    <col min="1541" max="1541" width="0" style="204" hidden="1" customWidth="1"/>
    <col min="1542" max="1542" width="18.375" style="204" bestFit="1" customWidth="1"/>
    <col min="1543" max="1544" width="0" style="204" hidden="1" customWidth="1"/>
    <col min="1545" max="1788" width="9" style="204"/>
    <col min="1789" max="1789" width="6.625" style="204" customWidth="1"/>
    <col min="1790" max="1791" width="21.625" style="204" customWidth="1"/>
    <col min="1792" max="1792" width="16.125" style="204" bestFit="1" customWidth="1"/>
    <col min="1793" max="1793" width="13.875" style="204" bestFit="1" customWidth="1"/>
    <col min="1794" max="1794" width="17.25" style="204" bestFit="1" customWidth="1"/>
    <col min="1795" max="1796" width="20.5" style="204" bestFit="1" customWidth="1"/>
    <col min="1797" max="1797" width="0" style="204" hidden="1" customWidth="1"/>
    <col min="1798" max="1798" width="18.375" style="204" bestFit="1" customWidth="1"/>
    <col min="1799" max="1800" width="0" style="204" hidden="1" customWidth="1"/>
    <col min="1801" max="2044" width="9" style="204"/>
    <col min="2045" max="2045" width="6.625" style="204" customWidth="1"/>
    <col min="2046" max="2047" width="21.625" style="204" customWidth="1"/>
    <col min="2048" max="2048" width="16.125" style="204" bestFit="1" customWidth="1"/>
    <col min="2049" max="2049" width="13.875" style="204" bestFit="1" customWidth="1"/>
    <col min="2050" max="2050" width="17.25" style="204" bestFit="1" customWidth="1"/>
    <col min="2051" max="2052" width="20.5" style="204" bestFit="1" customWidth="1"/>
    <col min="2053" max="2053" width="0" style="204" hidden="1" customWidth="1"/>
    <col min="2054" max="2054" width="18.375" style="204" bestFit="1" customWidth="1"/>
    <col min="2055" max="2056" width="0" style="204" hidden="1" customWidth="1"/>
    <col min="2057" max="2300" width="9" style="204"/>
    <col min="2301" max="2301" width="6.625" style="204" customWidth="1"/>
    <col min="2302" max="2303" width="21.625" style="204" customWidth="1"/>
    <col min="2304" max="2304" width="16.125" style="204" bestFit="1" customWidth="1"/>
    <col min="2305" max="2305" width="13.875" style="204" bestFit="1" customWidth="1"/>
    <col min="2306" max="2306" width="17.25" style="204" bestFit="1" customWidth="1"/>
    <col min="2307" max="2308" width="20.5" style="204" bestFit="1" customWidth="1"/>
    <col min="2309" max="2309" width="0" style="204" hidden="1" customWidth="1"/>
    <col min="2310" max="2310" width="18.375" style="204" bestFit="1" customWidth="1"/>
    <col min="2311" max="2312" width="0" style="204" hidden="1" customWidth="1"/>
    <col min="2313" max="2556" width="9" style="204"/>
    <col min="2557" max="2557" width="6.625" style="204" customWidth="1"/>
    <col min="2558" max="2559" width="21.625" style="204" customWidth="1"/>
    <col min="2560" max="2560" width="16.125" style="204" bestFit="1" customWidth="1"/>
    <col min="2561" max="2561" width="13.875" style="204" bestFit="1" customWidth="1"/>
    <col min="2562" max="2562" width="17.25" style="204" bestFit="1" customWidth="1"/>
    <col min="2563" max="2564" width="20.5" style="204" bestFit="1" customWidth="1"/>
    <col min="2565" max="2565" width="0" style="204" hidden="1" customWidth="1"/>
    <col min="2566" max="2566" width="18.375" style="204" bestFit="1" customWidth="1"/>
    <col min="2567" max="2568" width="0" style="204" hidden="1" customWidth="1"/>
    <col min="2569" max="2812" width="9" style="204"/>
    <col min="2813" max="2813" width="6.625" style="204" customWidth="1"/>
    <col min="2814" max="2815" width="21.625" style="204" customWidth="1"/>
    <col min="2816" max="2816" width="16.125" style="204" bestFit="1" customWidth="1"/>
    <col min="2817" max="2817" width="13.875" style="204" bestFit="1" customWidth="1"/>
    <col min="2818" max="2818" width="17.25" style="204" bestFit="1" customWidth="1"/>
    <col min="2819" max="2820" width="20.5" style="204" bestFit="1" customWidth="1"/>
    <col min="2821" max="2821" width="0" style="204" hidden="1" customWidth="1"/>
    <col min="2822" max="2822" width="18.375" style="204" bestFit="1" customWidth="1"/>
    <col min="2823" max="2824" width="0" style="204" hidden="1" customWidth="1"/>
    <col min="2825" max="3068" width="9" style="204"/>
    <col min="3069" max="3069" width="6.625" style="204" customWidth="1"/>
    <col min="3070" max="3071" width="21.625" style="204" customWidth="1"/>
    <col min="3072" max="3072" width="16.125" style="204" bestFit="1" customWidth="1"/>
    <col min="3073" max="3073" width="13.875" style="204" bestFit="1" customWidth="1"/>
    <col min="3074" max="3074" width="17.25" style="204" bestFit="1" customWidth="1"/>
    <col min="3075" max="3076" width="20.5" style="204" bestFit="1" customWidth="1"/>
    <col min="3077" max="3077" width="0" style="204" hidden="1" customWidth="1"/>
    <col min="3078" max="3078" width="18.375" style="204" bestFit="1" customWidth="1"/>
    <col min="3079" max="3080" width="0" style="204" hidden="1" customWidth="1"/>
    <col min="3081" max="3324" width="9" style="204"/>
    <col min="3325" max="3325" width="6.625" style="204" customWidth="1"/>
    <col min="3326" max="3327" width="21.625" style="204" customWidth="1"/>
    <col min="3328" max="3328" width="16.125" style="204" bestFit="1" customWidth="1"/>
    <col min="3329" max="3329" width="13.875" style="204" bestFit="1" customWidth="1"/>
    <col min="3330" max="3330" width="17.25" style="204" bestFit="1" customWidth="1"/>
    <col min="3331" max="3332" width="20.5" style="204" bestFit="1" customWidth="1"/>
    <col min="3333" max="3333" width="0" style="204" hidden="1" customWidth="1"/>
    <col min="3334" max="3334" width="18.375" style="204" bestFit="1" customWidth="1"/>
    <col min="3335" max="3336" width="0" style="204" hidden="1" customWidth="1"/>
    <col min="3337" max="3580" width="9" style="204"/>
    <col min="3581" max="3581" width="6.625" style="204" customWidth="1"/>
    <col min="3582" max="3583" width="21.625" style="204" customWidth="1"/>
    <col min="3584" max="3584" width="16.125" style="204" bestFit="1" customWidth="1"/>
    <col min="3585" max="3585" width="13.875" style="204" bestFit="1" customWidth="1"/>
    <col min="3586" max="3586" width="17.25" style="204" bestFit="1" customWidth="1"/>
    <col min="3587" max="3588" width="20.5" style="204" bestFit="1" customWidth="1"/>
    <col min="3589" max="3589" width="0" style="204" hidden="1" customWidth="1"/>
    <col min="3590" max="3590" width="18.375" style="204" bestFit="1" customWidth="1"/>
    <col min="3591" max="3592" width="0" style="204" hidden="1" customWidth="1"/>
    <col min="3593" max="3836" width="9" style="204"/>
    <col min="3837" max="3837" width="6.625" style="204" customWidth="1"/>
    <col min="3838" max="3839" width="21.625" style="204" customWidth="1"/>
    <col min="3840" max="3840" width="16.125" style="204" bestFit="1" customWidth="1"/>
    <col min="3841" max="3841" width="13.875" style="204" bestFit="1" customWidth="1"/>
    <col min="3842" max="3842" width="17.25" style="204" bestFit="1" customWidth="1"/>
    <col min="3843" max="3844" width="20.5" style="204" bestFit="1" customWidth="1"/>
    <col min="3845" max="3845" width="0" style="204" hidden="1" customWidth="1"/>
    <col min="3846" max="3846" width="18.375" style="204" bestFit="1" customWidth="1"/>
    <col min="3847" max="3848" width="0" style="204" hidden="1" customWidth="1"/>
    <col min="3849" max="4092" width="9" style="204"/>
    <col min="4093" max="4093" width="6.625" style="204" customWidth="1"/>
    <col min="4094" max="4095" width="21.625" style="204" customWidth="1"/>
    <col min="4096" max="4096" width="16.125" style="204" bestFit="1" customWidth="1"/>
    <col min="4097" max="4097" width="13.875" style="204" bestFit="1" customWidth="1"/>
    <col min="4098" max="4098" width="17.25" style="204" bestFit="1" customWidth="1"/>
    <col min="4099" max="4100" width="20.5" style="204" bestFit="1" customWidth="1"/>
    <col min="4101" max="4101" width="0" style="204" hidden="1" customWidth="1"/>
    <col min="4102" max="4102" width="18.375" style="204" bestFit="1" customWidth="1"/>
    <col min="4103" max="4104" width="0" style="204" hidden="1" customWidth="1"/>
    <col min="4105" max="4348" width="9" style="204"/>
    <col min="4349" max="4349" width="6.625" style="204" customWidth="1"/>
    <col min="4350" max="4351" width="21.625" style="204" customWidth="1"/>
    <col min="4352" max="4352" width="16.125" style="204" bestFit="1" customWidth="1"/>
    <col min="4353" max="4353" width="13.875" style="204" bestFit="1" customWidth="1"/>
    <col min="4354" max="4354" width="17.25" style="204" bestFit="1" customWidth="1"/>
    <col min="4355" max="4356" width="20.5" style="204" bestFit="1" customWidth="1"/>
    <col min="4357" max="4357" width="0" style="204" hidden="1" customWidth="1"/>
    <col min="4358" max="4358" width="18.375" style="204" bestFit="1" customWidth="1"/>
    <col min="4359" max="4360" width="0" style="204" hidden="1" customWidth="1"/>
    <col min="4361" max="4604" width="9" style="204"/>
    <col min="4605" max="4605" width="6.625" style="204" customWidth="1"/>
    <col min="4606" max="4607" width="21.625" style="204" customWidth="1"/>
    <col min="4608" max="4608" width="16.125" style="204" bestFit="1" customWidth="1"/>
    <col min="4609" max="4609" width="13.875" style="204" bestFit="1" customWidth="1"/>
    <col min="4610" max="4610" width="17.25" style="204" bestFit="1" customWidth="1"/>
    <col min="4611" max="4612" width="20.5" style="204" bestFit="1" customWidth="1"/>
    <col min="4613" max="4613" width="0" style="204" hidden="1" customWidth="1"/>
    <col min="4614" max="4614" width="18.375" style="204" bestFit="1" customWidth="1"/>
    <col min="4615" max="4616" width="0" style="204" hidden="1" customWidth="1"/>
    <col min="4617" max="4860" width="9" style="204"/>
    <col min="4861" max="4861" width="6.625" style="204" customWidth="1"/>
    <col min="4862" max="4863" width="21.625" style="204" customWidth="1"/>
    <col min="4864" max="4864" width="16.125" style="204" bestFit="1" customWidth="1"/>
    <col min="4865" max="4865" width="13.875" style="204" bestFit="1" customWidth="1"/>
    <col min="4866" max="4866" width="17.25" style="204" bestFit="1" customWidth="1"/>
    <col min="4867" max="4868" width="20.5" style="204" bestFit="1" customWidth="1"/>
    <col min="4869" max="4869" width="0" style="204" hidden="1" customWidth="1"/>
    <col min="4870" max="4870" width="18.375" style="204" bestFit="1" customWidth="1"/>
    <col min="4871" max="4872" width="0" style="204" hidden="1" customWidth="1"/>
    <col min="4873" max="5116" width="9" style="204"/>
    <col min="5117" max="5117" width="6.625" style="204" customWidth="1"/>
    <col min="5118" max="5119" width="21.625" style="204" customWidth="1"/>
    <col min="5120" max="5120" width="16.125" style="204" bestFit="1" customWidth="1"/>
    <col min="5121" max="5121" width="13.875" style="204" bestFit="1" customWidth="1"/>
    <col min="5122" max="5122" width="17.25" style="204" bestFit="1" customWidth="1"/>
    <col min="5123" max="5124" width="20.5" style="204" bestFit="1" customWidth="1"/>
    <col min="5125" max="5125" width="0" style="204" hidden="1" customWidth="1"/>
    <col min="5126" max="5126" width="18.375" style="204" bestFit="1" customWidth="1"/>
    <col min="5127" max="5128" width="0" style="204" hidden="1" customWidth="1"/>
    <col min="5129" max="5372" width="9" style="204"/>
    <col min="5373" max="5373" width="6.625" style="204" customWidth="1"/>
    <col min="5374" max="5375" width="21.625" style="204" customWidth="1"/>
    <col min="5376" max="5376" width="16.125" style="204" bestFit="1" customWidth="1"/>
    <col min="5377" max="5377" width="13.875" style="204" bestFit="1" customWidth="1"/>
    <col min="5378" max="5378" width="17.25" style="204" bestFit="1" customWidth="1"/>
    <col min="5379" max="5380" width="20.5" style="204" bestFit="1" customWidth="1"/>
    <col min="5381" max="5381" width="0" style="204" hidden="1" customWidth="1"/>
    <col min="5382" max="5382" width="18.375" style="204" bestFit="1" customWidth="1"/>
    <col min="5383" max="5384" width="0" style="204" hidden="1" customWidth="1"/>
    <col min="5385" max="5628" width="9" style="204"/>
    <col min="5629" max="5629" width="6.625" style="204" customWidth="1"/>
    <col min="5630" max="5631" width="21.625" style="204" customWidth="1"/>
    <col min="5632" max="5632" width="16.125" style="204" bestFit="1" customWidth="1"/>
    <col min="5633" max="5633" width="13.875" style="204" bestFit="1" customWidth="1"/>
    <col min="5634" max="5634" width="17.25" style="204" bestFit="1" customWidth="1"/>
    <col min="5635" max="5636" width="20.5" style="204" bestFit="1" customWidth="1"/>
    <col min="5637" max="5637" width="0" style="204" hidden="1" customWidth="1"/>
    <col min="5638" max="5638" width="18.375" style="204" bestFit="1" customWidth="1"/>
    <col min="5639" max="5640" width="0" style="204" hidden="1" customWidth="1"/>
    <col min="5641" max="5884" width="9" style="204"/>
    <col min="5885" max="5885" width="6.625" style="204" customWidth="1"/>
    <col min="5886" max="5887" width="21.625" style="204" customWidth="1"/>
    <col min="5888" max="5888" width="16.125" style="204" bestFit="1" customWidth="1"/>
    <col min="5889" max="5889" width="13.875" style="204" bestFit="1" customWidth="1"/>
    <col min="5890" max="5890" width="17.25" style="204" bestFit="1" customWidth="1"/>
    <col min="5891" max="5892" width="20.5" style="204" bestFit="1" customWidth="1"/>
    <col min="5893" max="5893" width="0" style="204" hidden="1" customWidth="1"/>
    <col min="5894" max="5894" width="18.375" style="204" bestFit="1" customWidth="1"/>
    <col min="5895" max="5896" width="0" style="204" hidden="1" customWidth="1"/>
    <col min="5897" max="6140" width="9" style="204"/>
    <col min="6141" max="6141" width="6.625" style="204" customWidth="1"/>
    <col min="6142" max="6143" width="21.625" style="204" customWidth="1"/>
    <col min="6144" max="6144" width="16.125" style="204" bestFit="1" customWidth="1"/>
    <col min="6145" max="6145" width="13.875" style="204" bestFit="1" customWidth="1"/>
    <col min="6146" max="6146" width="17.25" style="204" bestFit="1" customWidth="1"/>
    <col min="6147" max="6148" width="20.5" style="204" bestFit="1" customWidth="1"/>
    <col min="6149" max="6149" width="0" style="204" hidden="1" customWidth="1"/>
    <col min="6150" max="6150" width="18.375" style="204" bestFit="1" customWidth="1"/>
    <col min="6151" max="6152" width="0" style="204" hidden="1" customWidth="1"/>
    <col min="6153" max="6396" width="9" style="204"/>
    <col min="6397" max="6397" width="6.625" style="204" customWidth="1"/>
    <col min="6398" max="6399" width="21.625" style="204" customWidth="1"/>
    <col min="6400" max="6400" width="16.125" style="204" bestFit="1" customWidth="1"/>
    <col min="6401" max="6401" width="13.875" style="204" bestFit="1" customWidth="1"/>
    <col min="6402" max="6402" width="17.25" style="204" bestFit="1" customWidth="1"/>
    <col min="6403" max="6404" width="20.5" style="204" bestFit="1" customWidth="1"/>
    <col min="6405" max="6405" width="0" style="204" hidden="1" customWidth="1"/>
    <col min="6406" max="6406" width="18.375" style="204" bestFit="1" customWidth="1"/>
    <col min="6407" max="6408" width="0" style="204" hidden="1" customWidth="1"/>
    <col min="6409" max="6652" width="9" style="204"/>
    <col min="6653" max="6653" width="6.625" style="204" customWidth="1"/>
    <col min="6654" max="6655" width="21.625" style="204" customWidth="1"/>
    <col min="6656" max="6656" width="16.125" style="204" bestFit="1" customWidth="1"/>
    <col min="6657" max="6657" width="13.875" style="204" bestFit="1" customWidth="1"/>
    <col min="6658" max="6658" width="17.25" style="204" bestFit="1" customWidth="1"/>
    <col min="6659" max="6660" width="20.5" style="204" bestFit="1" customWidth="1"/>
    <col min="6661" max="6661" width="0" style="204" hidden="1" customWidth="1"/>
    <col min="6662" max="6662" width="18.375" style="204" bestFit="1" customWidth="1"/>
    <col min="6663" max="6664" width="0" style="204" hidden="1" customWidth="1"/>
    <col min="6665" max="6908" width="9" style="204"/>
    <col min="6909" max="6909" width="6.625" style="204" customWidth="1"/>
    <col min="6910" max="6911" width="21.625" style="204" customWidth="1"/>
    <col min="6912" max="6912" width="16.125" style="204" bestFit="1" customWidth="1"/>
    <col min="6913" max="6913" width="13.875" style="204" bestFit="1" customWidth="1"/>
    <col min="6914" max="6914" width="17.25" style="204" bestFit="1" customWidth="1"/>
    <col min="6915" max="6916" width="20.5" style="204" bestFit="1" customWidth="1"/>
    <col min="6917" max="6917" width="0" style="204" hidden="1" customWidth="1"/>
    <col min="6918" max="6918" width="18.375" style="204" bestFit="1" customWidth="1"/>
    <col min="6919" max="6920" width="0" style="204" hidden="1" customWidth="1"/>
    <col min="6921" max="7164" width="9" style="204"/>
    <col min="7165" max="7165" width="6.625" style="204" customWidth="1"/>
    <col min="7166" max="7167" width="21.625" style="204" customWidth="1"/>
    <col min="7168" max="7168" width="16.125" style="204" bestFit="1" customWidth="1"/>
    <col min="7169" max="7169" width="13.875" style="204" bestFit="1" customWidth="1"/>
    <col min="7170" max="7170" width="17.25" style="204" bestFit="1" customWidth="1"/>
    <col min="7171" max="7172" width="20.5" style="204" bestFit="1" customWidth="1"/>
    <col min="7173" max="7173" width="0" style="204" hidden="1" customWidth="1"/>
    <col min="7174" max="7174" width="18.375" style="204" bestFit="1" customWidth="1"/>
    <col min="7175" max="7176" width="0" style="204" hidden="1" customWidth="1"/>
    <col min="7177" max="7420" width="9" style="204"/>
    <col min="7421" max="7421" width="6.625" style="204" customWidth="1"/>
    <col min="7422" max="7423" width="21.625" style="204" customWidth="1"/>
    <col min="7424" max="7424" width="16.125" style="204" bestFit="1" customWidth="1"/>
    <col min="7425" max="7425" width="13.875" style="204" bestFit="1" customWidth="1"/>
    <col min="7426" max="7426" width="17.25" style="204" bestFit="1" customWidth="1"/>
    <col min="7427" max="7428" width="20.5" style="204" bestFit="1" customWidth="1"/>
    <col min="7429" max="7429" width="0" style="204" hidden="1" customWidth="1"/>
    <col min="7430" max="7430" width="18.375" style="204" bestFit="1" customWidth="1"/>
    <col min="7431" max="7432" width="0" style="204" hidden="1" customWidth="1"/>
    <col min="7433" max="7676" width="9" style="204"/>
    <col min="7677" max="7677" width="6.625" style="204" customWidth="1"/>
    <col min="7678" max="7679" width="21.625" style="204" customWidth="1"/>
    <col min="7680" max="7680" width="16.125" style="204" bestFit="1" customWidth="1"/>
    <col min="7681" max="7681" width="13.875" style="204" bestFit="1" customWidth="1"/>
    <col min="7682" max="7682" width="17.25" style="204" bestFit="1" customWidth="1"/>
    <col min="7683" max="7684" width="20.5" style="204" bestFit="1" customWidth="1"/>
    <col min="7685" max="7685" width="0" style="204" hidden="1" customWidth="1"/>
    <col min="7686" max="7686" width="18.375" style="204" bestFit="1" customWidth="1"/>
    <col min="7687" max="7688" width="0" style="204" hidden="1" customWidth="1"/>
    <col min="7689" max="7932" width="9" style="204"/>
    <col min="7933" max="7933" width="6.625" style="204" customWidth="1"/>
    <col min="7934" max="7935" width="21.625" style="204" customWidth="1"/>
    <col min="7936" max="7936" width="16.125" style="204" bestFit="1" customWidth="1"/>
    <col min="7937" max="7937" width="13.875" style="204" bestFit="1" customWidth="1"/>
    <col min="7938" max="7938" width="17.25" style="204" bestFit="1" customWidth="1"/>
    <col min="7939" max="7940" width="20.5" style="204" bestFit="1" customWidth="1"/>
    <col min="7941" max="7941" width="0" style="204" hidden="1" customWidth="1"/>
    <col min="7942" max="7942" width="18.375" style="204" bestFit="1" customWidth="1"/>
    <col min="7943" max="7944" width="0" style="204" hidden="1" customWidth="1"/>
    <col min="7945" max="8188" width="9" style="204"/>
    <col min="8189" max="8189" width="6.625" style="204" customWidth="1"/>
    <col min="8190" max="8191" width="21.625" style="204" customWidth="1"/>
    <col min="8192" max="8192" width="16.125" style="204" bestFit="1" customWidth="1"/>
    <col min="8193" max="8193" width="13.875" style="204" bestFit="1" customWidth="1"/>
    <col min="8194" max="8194" width="17.25" style="204" bestFit="1" customWidth="1"/>
    <col min="8195" max="8196" width="20.5" style="204" bestFit="1" customWidth="1"/>
    <col min="8197" max="8197" width="0" style="204" hidden="1" customWidth="1"/>
    <col min="8198" max="8198" width="18.375" style="204" bestFit="1" customWidth="1"/>
    <col min="8199" max="8200" width="0" style="204" hidden="1" customWidth="1"/>
    <col min="8201" max="8444" width="9" style="204"/>
    <col min="8445" max="8445" width="6.625" style="204" customWidth="1"/>
    <col min="8446" max="8447" width="21.625" style="204" customWidth="1"/>
    <col min="8448" max="8448" width="16.125" style="204" bestFit="1" customWidth="1"/>
    <col min="8449" max="8449" width="13.875" style="204" bestFit="1" customWidth="1"/>
    <col min="8450" max="8450" width="17.25" style="204" bestFit="1" customWidth="1"/>
    <col min="8451" max="8452" width="20.5" style="204" bestFit="1" customWidth="1"/>
    <col min="8453" max="8453" width="0" style="204" hidden="1" customWidth="1"/>
    <col min="8454" max="8454" width="18.375" style="204" bestFit="1" customWidth="1"/>
    <col min="8455" max="8456" width="0" style="204" hidden="1" customWidth="1"/>
    <col min="8457" max="8700" width="9" style="204"/>
    <col min="8701" max="8701" width="6.625" style="204" customWidth="1"/>
    <col min="8702" max="8703" width="21.625" style="204" customWidth="1"/>
    <col min="8704" max="8704" width="16.125" style="204" bestFit="1" customWidth="1"/>
    <col min="8705" max="8705" width="13.875" style="204" bestFit="1" customWidth="1"/>
    <col min="8706" max="8706" width="17.25" style="204" bestFit="1" customWidth="1"/>
    <col min="8707" max="8708" width="20.5" style="204" bestFit="1" customWidth="1"/>
    <col min="8709" max="8709" width="0" style="204" hidden="1" customWidth="1"/>
    <col min="8710" max="8710" width="18.375" style="204" bestFit="1" customWidth="1"/>
    <col min="8711" max="8712" width="0" style="204" hidden="1" customWidth="1"/>
    <col min="8713" max="8956" width="9" style="204"/>
    <col min="8957" max="8957" width="6.625" style="204" customWidth="1"/>
    <col min="8958" max="8959" width="21.625" style="204" customWidth="1"/>
    <col min="8960" max="8960" width="16.125" style="204" bestFit="1" customWidth="1"/>
    <col min="8961" max="8961" width="13.875" style="204" bestFit="1" customWidth="1"/>
    <col min="8962" max="8962" width="17.25" style="204" bestFit="1" customWidth="1"/>
    <col min="8963" max="8964" width="20.5" style="204" bestFit="1" customWidth="1"/>
    <col min="8965" max="8965" width="0" style="204" hidden="1" customWidth="1"/>
    <col min="8966" max="8966" width="18.375" style="204" bestFit="1" customWidth="1"/>
    <col min="8967" max="8968" width="0" style="204" hidden="1" customWidth="1"/>
    <col min="8969" max="9212" width="9" style="204"/>
    <col min="9213" max="9213" width="6.625" style="204" customWidth="1"/>
    <col min="9214" max="9215" width="21.625" style="204" customWidth="1"/>
    <col min="9216" max="9216" width="16.125" style="204" bestFit="1" customWidth="1"/>
    <col min="9217" max="9217" width="13.875" style="204" bestFit="1" customWidth="1"/>
    <col min="9218" max="9218" width="17.25" style="204" bestFit="1" customWidth="1"/>
    <col min="9219" max="9220" width="20.5" style="204" bestFit="1" customWidth="1"/>
    <col min="9221" max="9221" width="0" style="204" hidden="1" customWidth="1"/>
    <col min="9222" max="9222" width="18.375" style="204" bestFit="1" customWidth="1"/>
    <col min="9223" max="9224" width="0" style="204" hidden="1" customWidth="1"/>
    <col min="9225" max="9468" width="9" style="204"/>
    <col min="9469" max="9469" width="6.625" style="204" customWidth="1"/>
    <col min="9470" max="9471" width="21.625" style="204" customWidth="1"/>
    <col min="9472" max="9472" width="16.125" style="204" bestFit="1" customWidth="1"/>
    <col min="9473" max="9473" width="13.875" style="204" bestFit="1" customWidth="1"/>
    <col min="9474" max="9474" width="17.25" style="204" bestFit="1" customWidth="1"/>
    <col min="9475" max="9476" width="20.5" style="204" bestFit="1" customWidth="1"/>
    <col min="9477" max="9477" width="0" style="204" hidden="1" customWidth="1"/>
    <col min="9478" max="9478" width="18.375" style="204" bestFit="1" customWidth="1"/>
    <col min="9479" max="9480" width="0" style="204" hidden="1" customWidth="1"/>
    <col min="9481" max="9724" width="9" style="204"/>
    <col min="9725" max="9725" width="6.625" style="204" customWidth="1"/>
    <col min="9726" max="9727" width="21.625" style="204" customWidth="1"/>
    <col min="9728" max="9728" width="16.125" style="204" bestFit="1" customWidth="1"/>
    <col min="9729" max="9729" width="13.875" style="204" bestFit="1" customWidth="1"/>
    <col min="9730" max="9730" width="17.25" style="204" bestFit="1" customWidth="1"/>
    <col min="9731" max="9732" width="20.5" style="204" bestFit="1" customWidth="1"/>
    <col min="9733" max="9733" width="0" style="204" hidden="1" customWidth="1"/>
    <col min="9734" max="9734" width="18.375" style="204" bestFit="1" customWidth="1"/>
    <col min="9735" max="9736" width="0" style="204" hidden="1" customWidth="1"/>
    <col min="9737" max="9980" width="9" style="204"/>
    <col min="9981" max="9981" width="6.625" style="204" customWidth="1"/>
    <col min="9982" max="9983" width="21.625" style="204" customWidth="1"/>
    <col min="9984" max="9984" width="16.125" style="204" bestFit="1" customWidth="1"/>
    <col min="9985" max="9985" width="13.875" style="204" bestFit="1" customWidth="1"/>
    <col min="9986" max="9986" width="17.25" style="204" bestFit="1" customWidth="1"/>
    <col min="9987" max="9988" width="20.5" style="204" bestFit="1" customWidth="1"/>
    <col min="9989" max="9989" width="0" style="204" hidden="1" customWidth="1"/>
    <col min="9990" max="9990" width="18.375" style="204" bestFit="1" customWidth="1"/>
    <col min="9991" max="9992" width="0" style="204" hidden="1" customWidth="1"/>
    <col min="9993" max="10236" width="9" style="204"/>
    <col min="10237" max="10237" width="6.625" style="204" customWidth="1"/>
    <col min="10238" max="10239" width="21.625" style="204" customWidth="1"/>
    <col min="10240" max="10240" width="16.125" style="204" bestFit="1" customWidth="1"/>
    <col min="10241" max="10241" width="13.875" style="204" bestFit="1" customWidth="1"/>
    <col min="10242" max="10242" width="17.25" style="204" bestFit="1" customWidth="1"/>
    <col min="10243" max="10244" width="20.5" style="204" bestFit="1" customWidth="1"/>
    <col min="10245" max="10245" width="0" style="204" hidden="1" customWidth="1"/>
    <col min="10246" max="10246" width="18.375" style="204" bestFit="1" customWidth="1"/>
    <col min="10247" max="10248" width="0" style="204" hidden="1" customWidth="1"/>
    <col min="10249" max="10492" width="9" style="204"/>
    <col min="10493" max="10493" width="6.625" style="204" customWidth="1"/>
    <col min="10494" max="10495" width="21.625" style="204" customWidth="1"/>
    <col min="10496" max="10496" width="16.125" style="204" bestFit="1" customWidth="1"/>
    <col min="10497" max="10497" width="13.875" style="204" bestFit="1" customWidth="1"/>
    <col min="10498" max="10498" width="17.25" style="204" bestFit="1" customWidth="1"/>
    <col min="10499" max="10500" width="20.5" style="204" bestFit="1" customWidth="1"/>
    <col min="10501" max="10501" width="0" style="204" hidden="1" customWidth="1"/>
    <col min="10502" max="10502" width="18.375" style="204" bestFit="1" customWidth="1"/>
    <col min="10503" max="10504" width="0" style="204" hidden="1" customWidth="1"/>
    <col min="10505" max="10748" width="9" style="204"/>
    <col min="10749" max="10749" width="6.625" style="204" customWidth="1"/>
    <col min="10750" max="10751" width="21.625" style="204" customWidth="1"/>
    <col min="10752" max="10752" width="16.125" style="204" bestFit="1" customWidth="1"/>
    <col min="10753" max="10753" width="13.875" style="204" bestFit="1" customWidth="1"/>
    <col min="10754" max="10754" width="17.25" style="204" bestFit="1" customWidth="1"/>
    <col min="10755" max="10756" width="20.5" style="204" bestFit="1" customWidth="1"/>
    <col min="10757" max="10757" width="0" style="204" hidden="1" customWidth="1"/>
    <col min="10758" max="10758" width="18.375" style="204" bestFit="1" customWidth="1"/>
    <col min="10759" max="10760" width="0" style="204" hidden="1" customWidth="1"/>
    <col min="10761" max="11004" width="9" style="204"/>
    <col min="11005" max="11005" width="6.625" style="204" customWidth="1"/>
    <col min="11006" max="11007" width="21.625" style="204" customWidth="1"/>
    <col min="11008" max="11008" width="16.125" style="204" bestFit="1" customWidth="1"/>
    <col min="11009" max="11009" width="13.875" style="204" bestFit="1" customWidth="1"/>
    <col min="11010" max="11010" width="17.25" style="204" bestFit="1" customWidth="1"/>
    <col min="11011" max="11012" width="20.5" style="204" bestFit="1" customWidth="1"/>
    <col min="11013" max="11013" width="0" style="204" hidden="1" customWidth="1"/>
    <col min="11014" max="11014" width="18.375" style="204" bestFit="1" customWidth="1"/>
    <col min="11015" max="11016" width="0" style="204" hidden="1" customWidth="1"/>
    <col min="11017" max="11260" width="9" style="204"/>
    <col min="11261" max="11261" width="6.625" style="204" customWidth="1"/>
    <col min="11262" max="11263" width="21.625" style="204" customWidth="1"/>
    <col min="11264" max="11264" width="16.125" style="204" bestFit="1" customWidth="1"/>
    <col min="11265" max="11265" width="13.875" style="204" bestFit="1" customWidth="1"/>
    <col min="11266" max="11266" width="17.25" style="204" bestFit="1" customWidth="1"/>
    <col min="11267" max="11268" width="20.5" style="204" bestFit="1" customWidth="1"/>
    <col min="11269" max="11269" width="0" style="204" hidden="1" customWidth="1"/>
    <col min="11270" max="11270" width="18.375" style="204" bestFit="1" customWidth="1"/>
    <col min="11271" max="11272" width="0" style="204" hidden="1" customWidth="1"/>
    <col min="11273" max="11516" width="9" style="204"/>
    <col min="11517" max="11517" width="6.625" style="204" customWidth="1"/>
    <col min="11518" max="11519" width="21.625" style="204" customWidth="1"/>
    <col min="11520" max="11520" width="16.125" style="204" bestFit="1" customWidth="1"/>
    <col min="11521" max="11521" width="13.875" style="204" bestFit="1" customWidth="1"/>
    <col min="11522" max="11522" width="17.25" style="204" bestFit="1" customWidth="1"/>
    <col min="11523" max="11524" width="20.5" style="204" bestFit="1" customWidth="1"/>
    <col min="11525" max="11525" width="0" style="204" hidden="1" customWidth="1"/>
    <col min="11526" max="11526" width="18.375" style="204" bestFit="1" customWidth="1"/>
    <col min="11527" max="11528" width="0" style="204" hidden="1" customWidth="1"/>
    <col min="11529" max="11772" width="9" style="204"/>
    <col min="11773" max="11773" width="6.625" style="204" customWidth="1"/>
    <col min="11774" max="11775" width="21.625" style="204" customWidth="1"/>
    <col min="11776" max="11776" width="16.125" style="204" bestFit="1" customWidth="1"/>
    <col min="11777" max="11777" width="13.875" style="204" bestFit="1" customWidth="1"/>
    <col min="11778" max="11778" width="17.25" style="204" bestFit="1" customWidth="1"/>
    <col min="11779" max="11780" width="20.5" style="204" bestFit="1" customWidth="1"/>
    <col min="11781" max="11781" width="0" style="204" hidden="1" customWidth="1"/>
    <col min="11782" max="11782" width="18.375" style="204" bestFit="1" customWidth="1"/>
    <col min="11783" max="11784" width="0" style="204" hidden="1" customWidth="1"/>
    <col min="11785" max="12028" width="9" style="204"/>
    <col min="12029" max="12029" width="6.625" style="204" customWidth="1"/>
    <col min="12030" max="12031" width="21.625" style="204" customWidth="1"/>
    <col min="12032" max="12032" width="16.125" style="204" bestFit="1" customWidth="1"/>
    <col min="12033" max="12033" width="13.875" style="204" bestFit="1" customWidth="1"/>
    <col min="12034" max="12034" width="17.25" style="204" bestFit="1" customWidth="1"/>
    <col min="12035" max="12036" width="20.5" style="204" bestFit="1" customWidth="1"/>
    <col min="12037" max="12037" width="0" style="204" hidden="1" customWidth="1"/>
    <col min="12038" max="12038" width="18.375" style="204" bestFit="1" customWidth="1"/>
    <col min="12039" max="12040" width="0" style="204" hidden="1" customWidth="1"/>
    <col min="12041" max="12284" width="9" style="204"/>
    <col min="12285" max="12285" width="6.625" style="204" customWidth="1"/>
    <col min="12286" max="12287" width="21.625" style="204" customWidth="1"/>
    <col min="12288" max="12288" width="16.125" style="204" bestFit="1" customWidth="1"/>
    <col min="12289" max="12289" width="13.875" style="204" bestFit="1" customWidth="1"/>
    <col min="12290" max="12290" width="17.25" style="204" bestFit="1" customWidth="1"/>
    <col min="12291" max="12292" width="20.5" style="204" bestFit="1" customWidth="1"/>
    <col min="12293" max="12293" width="0" style="204" hidden="1" customWidth="1"/>
    <col min="12294" max="12294" width="18.375" style="204" bestFit="1" customWidth="1"/>
    <col min="12295" max="12296" width="0" style="204" hidden="1" customWidth="1"/>
    <col min="12297" max="12540" width="9" style="204"/>
    <col min="12541" max="12541" width="6.625" style="204" customWidth="1"/>
    <col min="12542" max="12543" width="21.625" style="204" customWidth="1"/>
    <col min="12544" max="12544" width="16.125" style="204" bestFit="1" customWidth="1"/>
    <col min="12545" max="12545" width="13.875" style="204" bestFit="1" customWidth="1"/>
    <col min="12546" max="12546" width="17.25" style="204" bestFit="1" customWidth="1"/>
    <col min="12547" max="12548" width="20.5" style="204" bestFit="1" customWidth="1"/>
    <col min="12549" max="12549" width="0" style="204" hidden="1" customWidth="1"/>
    <col min="12550" max="12550" width="18.375" style="204" bestFit="1" customWidth="1"/>
    <col min="12551" max="12552" width="0" style="204" hidden="1" customWidth="1"/>
    <col min="12553" max="12796" width="9" style="204"/>
    <col min="12797" max="12797" width="6.625" style="204" customWidth="1"/>
    <col min="12798" max="12799" width="21.625" style="204" customWidth="1"/>
    <col min="12800" max="12800" width="16.125" style="204" bestFit="1" customWidth="1"/>
    <col min="12801" max="12801" width="13.875" style="204" bestFit="1" customWidth="1"/>
    <col min="12802" max="12802" width="17.25" style="204" bestFit="1" customWidth="1"/>
    <col min="12803" max="12804" width="20.5" style="204" bestFit="1" customWidth="1"/>
    <col min="12805" max="12805" width="0" style="204" hidden="1" customWidth="1"/>
    <col min="12806" max="12806" width="18.375" style="204" bestFit="1" customWidth="1"/>
    <col min="12807" max="12808" width="0" style="204" hidden="1" customWidth="1"/>
    <col min="12809" max="13052" width="9" style="204"/>
    <col min="13053" max="13053" width="6.625" style="204" customWidth="1"/>
    <col min="13054" max="13055" width="21.625" style="204" customWidth="1"/>
    <col min="13056" max="13056" width="16.125" style="204" bestFit="1" customWidth="1"/>
    <col min="13057" max="13057" width="13.875" style="204" bestFit="1" customWidth="1"/>
    <col min="13058" max="13058" width="17.25" style="204" bestFit="1" customWidth="1"/>
    <col min="13059" max="13060" width="20.5" style="204" bestFit="1" customWidth="1"/>
    <col min="13061" max="13061" width="0" style="204" hidden="1" customWidth="1"/>
    <col min="13062" max="13062" width="18.375" style="204" bestFit="1" customWidth="1"/>
    <col min="13063" max="13064" width="0" style="204" hidden="1" customWidth="1"/>
    <col min="13065" max="13308" width="9" style="204"/>
    <col min="13309" max="13309" width="6.625" style="204" customWidth="1"/>
    <col min="13310" max="13311" width="21.625" style="204" customWidth="1"/>
    <col min="13312" max="13312" width="16.125" style="204" bestFit="1" customWidth="1"/>
    <col min="13313" max="13313" width="13.875" style="204" bestFit="1" customWidth="1"/>
    <col min="13314" max="13314" width="17.25" style="204" bestFit="1" customWidth="1"/>
    <col min="13315" max="13316" width="20.5" style="204" bestFit="1" customWidth="1"/>
    <col min="13317" max="13317" width="0" style="204" hidden="1" customWidth="1"/>
    <col min="13318" max="13318" width="18.375" style="204" bestFit="1" customWidth="1"/>
    <col min="13319" max="13320" width="0" style="204" hidden="1" customWidth="1"/>
    <col min="13321" max="13564" width="9" style="204"/>
    <col min="13565" max="13565" width="6.625" style="204" customWidth="1"/>
    <col min="13566" max="13567" width="21.625" style="204" customWidth="1"/>
    <col min="13568" max="13568" width="16.125" style="204" bestFit="1" customWidth="1"/>
    <col min="13569" max="13569" width="13.875" style="204" bestFit="1" customWidth="1"/>
    <col min="13570" max="13570" width="17.25" style="204" bestFit="1" customWidth="1"/>
    <col min="13571" max="13572" width="20.5" style="204" bestFit="1" customWidth="1"/>
    <col min="13573" max="13573" width="0" style="204" hidden="1" customWidth="1"/>
    <col min="13574" max="13574" width="18.375" style="204" bestFit="1" customWidth="1"/>
    <col min="13575" max="13576" width="0" style="204" hidden="1" customWidth="1"/>
    <col min="13577" max="13820" width="9" style="204"/>
    <col min="13821" max="13821" width="6.625" style="204" customWidth="1"/>
    <col min="13822" max="13823" width="21.625" style="204" customWidth="1"/>
    <col min="13824" max="13824" width="16.125" style="204" bestFit="1" customWidth="1"/>
    <col min="13825" max="13825" width="13.875" style="204" bestFit="1" customWidth="1"/>
    <col min="13826" max="13826" width="17.25" style="204" bestFit="1" customWidth="1"/>
    <col min="13827" max="13828" width="20.5" style="204" bestFit="1" customWidth="1"/>
    <col min="13829" max="13829" width="0" style="204" hidden="1" customWidth="1"/>
    <col min="13830" max="13830" width="18.375" style="204" bestFit="1" customWidth="1"/>
    <col min="13831" max="13832" width="0" style="204" hidden="1" customWidth="1"/>
    <col min="13833" max="14076" width="9" style="204"/>
    <col min="14077" max="14077" width="6.625" style="204" customWidth="1"/>
    <col min="14078" max="14079" width="21.625" style="204" customWidth="1"/>
    <col min="14080" max="14080" width="16.125" style="204" bestFit="1" customWidth="1"/>
    <col min="14081" max="14081" width="13.875" style="204" bestFit="1" customWidth="1"/>
    <col min="14082" max="14082" width="17.25" style="204" bestFit="1" customWidth="1"/>
    <col min="14083" max="14084" width="20.5" style="204" bestFit="1" customWidth="1"/>
    <col min="14085" max="14085" width="0" style="204" hidden="1" customWidth="1"/>
    <col min="14086" max="14086" width="18.375" style="204" bestFit="1" customWidth="1"/>
    <col min="14087" max="14088" width="0" style="204" hidden="1" customWidth="1"/>
    <col min="14089" max="14332" width="9" style="204"/>
    <col min="14333" max="14333" width="6.625" style="204" customWidth="1"/>
    <col min="14334" max="14335" width="21.625" style="204" customWidth="1"/>
    <col min="14336" max="14336" width="16.125" style="204" bestFit="1" customWidth="1"/>
    <col min="14337" max="14337" width="13.875" style="204" bestFit="1" customWidth="1"/>
    <col min="14338" max="14338" width="17.25" style="204" bestFit="1" customWidth="1"/>
    <col min="14339" max="14340" width="20.5" style="204" bestFit="1" customWidth="1"/>
    <col min="14341" max="14341" width="0" style="204" hidden="1" customWidth="1"/>
    <col min="14342" max="14342" width="18.375" style="204" bestFit="1" customWidth="1"/>
    <col min="14343" max="14344" width="0" style="204" hidden="1" customWidth="1"/>
    <col min="14345" max="14588" width="9" style="204"/>
    <col min="14589" max="14589" width="6.625" style="204" customWidth="1"/>
    <col min="14590" max="14591" width="21.625" style="204" customWidth="1"/>
    <col min="14592" max="14592" width="16.125" style="204" bestFit="1" customWidth="1"/>
    <col min="14593" max="14593" width="13.875" style="204" bestFit="1" customWidth="1"/>
    <col min="14594" max="14594" width="17.25" style="204" bestFit="1" customWidth="1"/>
    <col min="14595" max="14596" width="20.5" style="204" bestFit="1" customWidth="1"/>
    <col min="14597" max="14597" width="0" style="204" hidden="1" customWidth="1"/>
    <col min="14598" max="14598" width="18.375" style="204" bestFit="1" customWidth="1"/>
    <col min="14599" max="14600" width="0" style="204" hidden="1" customWidth="1"/>
    <col min="14601" max="14844" width="9" style="204"/>
    <col min="14845" max="14845" width="6.625" style="204" customWidth="1"/>
    <col min="14846" max="14847" width="21.625" style="204" customWidth="1"/>
    <col min="14848" max="14848" width="16.125" style="204" bestFit="1" customWidth="1"/>
    <col min="14849" max="14849" width="13.875" style="204" bestFit="1" customWidth="1"/>
    <col min="14850" max="14850" width="17.25" style="204" bestFit="1" customWidth="1"/>
    <col min="14851" max="14852" width="20.5" style="204" bestFit="1" customWidth="1"/>
    <col min="14853" max="14853" width="0" style="204" hidden="1" customWidth="1"/>
    <col min="14854" max="14854" width="18.375" style="204" bestFit="1" customWidth="1"/>
    <col min="14855" max="14856" width="0" style="204" hidden="1" customWidth="1"/>
    <col min="14857" max="15100" width="9" style="204"/>
    <col min="15101" max="15101" width="6.625" style="204" customWidth="1"/>
    <col min="15102" max="15103" width="21.625" style="204" customWidth="1"/>
    <col min="15104" max="15104" width="16.125" style="204" bestFit="1" customWidth="1"/>
    <col min="15105" max="15105" width="13.875" style="204" bestFit="1" customWidth="1"/>
    <col min="15106" max="15106" width="17.25" style="204" bestFit="1" customWidth="1"/>
    <col min="15107" max="15108" width="20.5" style="204" bestFit="1" customWidth="1"/>
    <col min="15109" max="15109" width="0" style="204" hidden="1" customWidth="1"/>
    <col min="15110" max="15110" width="18.375" style="204" bestFit="1" customWidth="1"/>
    <col min="15111" max="15112" width="0" style="204" hidden="1" customWidth="1"/>
    <col min="15113" max="15356" width="9" style="204"/>
    <col min="15357" max="15357" width="6.625" style="204" customWidth="1"/>
    <col min="15358" max="15359" width="21.625" style="204" customWidth="1"/>
    <col min="15360" max="15360" width="16.125" style="204" bestFit="1" customWidth="1"/>
    <col min="15361" max="15361" width="13.875" style="204" bestFit="1" customWidth="1"/>
    <col min="15362" max="15362" width="17.25" style="204" bestFit="1" customWidth="1"/>
    <col min="15363" max="15364" width="20.5" style="204" bestFit="1" customWidth="1"/>
    <col min="15365" max="15365" width="0" style="204" hidden="1" customWidth="1"/>
    <col min="15366" max="15366" width="18.375" style="204" bestFit="1" customWidth="1"/>
    <col min="15367" max="15368" width="0" style="204" hidden="1" customWidth="1"/>
    <col min="15369" max="15612" width="9" style="204"/>
    <col min="15613" max="15613" width="6.625" style="204" customWidth="1"/>
    <col min="15614" max="15615" width="21.625" style="204" customWidth="1"/>
    <col min="15616" max="15616" width="16.125" style="204" bestFit="1" customWidth="1"/>
    <col min="15617" max="15617" width="13.875" style="204" bestFit="1" customWidth="1"/>
    <col min="15618" max="15618" width="17.25" style="204" bestFit="1" customWidth="1"/>
    <col min="15619" max="15620" width="20.5" style="204" bestFit="1" customWidth="1"/>
    <col min="15621" max="15621" width="0" style="204" hidden="1" customWidth="1"/>
    <col min="15622" max="15622" width="18.375" style="204" bestFit="1" customWidth="1"/>
    <col min="15623" max="15624" width="0" style="204" hidden="1" customWidth="1"/>
    <col min="15625" max="15868" width="9" style="204"/>
    <col min="15869" max="15869" width="6.625" style="204" customWidth="1"/>
    <col min="15870" max="15871" width="21.625" style="204" customWidth="1"/>
    <col min="15872" max="15872" width="16.125" style="204" bestFit="1" customWidth="1"/>
    <col min="15873" max="15873" width="13.875" style="204" bestFit="1" customWidth="1"/>
    <col min="15874" max="15874" width="17.25" style="204" bestFit="1" customWidth="1"/>
    <col min="15875" max="15876" width="20.5" style="204" bestFit="1" customWidth="1"/>
    <col min="15877" max="15877" width="0" style="204" hidden="1" customWidth="1"/>
    <col min="15878" max="15878" width="18.375" style="204" bestFit="1" customWidth="1"/>
    <col min="15879" max="15880" width="0" style="204" hidden="1" customWidth="1"/>
    <col min="15881" max="16124" width="9" style="204"/>
    <col min="16125" max="16125" width="6.625" style="204" customWidth="1"/>
    <col min="16126" max="16127" width="21.625" style="204" customWidth="1"/>
    <col min="16128" max="16128" width="16.125" style="204" bestFit="1" customWidth="1"/>
    <col min="16129" max="16129" width="13.875" style="204" bestFit="1" customWidth="1"/>
    <col min="16130" max="16130" width="17.25" style="204" bestFit="1" customWidth="1"/>
    <col min="16131" max="16132" width="20.5" style="204" bestFit="1" customWidth="1"/>
    <col min="16133" max="16133" width="0" style="204" hidden="1" customWidth="1"/>
    <col min="16134" max="16134" width="18.375" style="204" bestFit="1" customWidth="1"/>
    <col min="16135" max="16136" width="0" style="204" hidden="1" customWidth="1"/>
    <col min="16137" max="16384" width="9" style="204"/>
  </cols>
  <sheetData>
    <row r="1" spans="1:3" ht="20.25">
      <c r="A1" s="280" t="s">
        <v>814</v>
      </c>
      <c r="B1" s="281"/>
      <c r="C1" s="281"/>
    </row>
    <row r="2" spans="1:3" ht="35.1" customHeight="1">
      <c r="A2" s="282" t="s">
        <v>817</v>
      </c>
      <c r="B2" s="283"/>
      <c r="C2" s="248" t="s">
        <v>816</v>
      </c>
    </row>
    <row r="3" spans="1:3" ht="30" customHeight="1">
      <c r="A3" s="243" t="s">
        <v>768</v>
      </c>
      <c r="B3" s="243" t="s">
        <v>806</v>
      </c>
      <c r="C3" s="244" t="s">
        <v>815</v>
      </c>
    </row>
    <row r="4" spans="1:3" ht="30" customHeight="1">
      <c r="A4" s="243">
        <v>1</v>
      </c>
      <c r="B4" s="243" t="s">
        <v>808</v>
      </c>
      <c r="C4" s="245">
        <f>'2022年校舍维修尾款'!J6</f>
        <v>-206026.79000000004</v>
      </c>
    </row>
    <row r="5" spans="1:3" ht="30" customHeight="1">
      <c r="A5" s="243">
        <v>2</v>
      </c>
      <c r="B5" s="243" t="s">
        <v>809</v>
      </c>
      <c r="C5" s="245">
        <f>学前科!I26</f>
        <v>1603271.2</v>
      </c>
    </row>
    <row r="6" spans="1:3" ht="30" customHeight="1">
      <c r="A6" s="243">
        <v>3</v>
      </c>
      <c r="B6" s="243" t="s">
        <v>810</v>
      </c>
      <c r="C6" s="245">
        <f>普教一科!G5</f>
        <v>116616</v>
      </c>
    </row>
    <row r="7" spans="1:3" ht="30" customHeight="1">
      <c r="A7" s="243">
        <v>4</v>
      </c>
      <c r="B7" s="243" t="s">
        <v>811</v>
      </c>
      <c r="C7" s="245">
        <f>普教二科!H9</f>
        <v>500000</v>
      </c>
    </row>
    <row r="8" spans="1:3" ht="30" customHeight="1">
      <c r="A8" s="243">
        <v>5</v>
      </c>
      <c r="B8" s="243" t="s">
        <v>812</v>
      </c>
      <c r="C8" s="245">
        <f>教育学院!G7</f>
        <v>70000</v>
      </c>
    </row>
    <row r="9" spans="1:3" ht="30" customHeight="1">
      <c r="A9" s="243">
        <v>6</v>
      </c>
      <c r="B9" s="243" t="s">
        <v>813</v>
      </c>
      <c r="C9" s="245">
        <f>抚恤金!AJ4</f>
        <v>101954</v>
      </c>
    </row>
    <row r="10" spans="1:3" ht="30" customHeight="1">
      <c r="A10" s="243"/>
      <c r="B10" s="243" t="s">
        <v>807</v>
      </c>
      <c r="C10" s="246">
        <f>SUM(C4:C9)</f>
        <v>2185814.41</v>
      </c>
    </row>
    <row r="11" spans="1:3" ht="30" customHeight="1"/>
    <row r="12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6"/>
  <sheetViews>
    <sheetView topLeftCell="A2" workbookViewId="0">
      <selection activeCell="A7" sqref="A7:XFD7"/>
    </sheetView>
  </sheetViews>
  <sheetFormatPr defaultColWidth="9" defaultRowHeight="45" customHeight="1"/>
  <cols>
    <col min="1" max="1" width="5.5" style="234" customWidth="1"/>
    <col min="2" max="2" width="36.125" style="235" customWidth="1"/>
    <col min="3" max="3" width="44.875" style="234" customWidth="1"/>
    <col min="4" max="9" width="12.625" style="236" customWidth="1"/>
    <col min="10" max="10" width="12.625" style="237" customWidth="1"/>
    <col min="11" max="11" width="13.875" style="234" bestFit="1" customWidth="1"/>
    <col min="12" max="16384" width="9" style="234"/>
  </cols>
  <sheetData>
    <row r="1" spans="1:10" ht="45" customHeight="1">
      <c r="A1" s="284" t="s">
        <v>805</v>
      </c>
      <c r="B1" s="285"/>
      <c r="C1" s="285"/>
      <c r="D1" s="285"/>
      <c r="E1" s="285"/>
      <c r="F1" s="285"/>
      <c r="G1" s="285"/>
      <c r="H1" s="285"/>
      <c r="I1" s="285"/>
      <c r="J1" s="285"/>
    </row>
    <row r="2" spans="1:10" s="241" customFormat="1" ht="20.100000000000001" customHeight="1">
      <c r="A2" s="238" t="s">
        <v>1</v>
      </c>
      <c r="B2" s="170" t="s">
        <v>593</v>
      </c>
      <c r="C2" s="238" t="s">
        <v>2</v>
      </c>
      <c r="D2" s="239" t="s">
        <v>798</v>
      </c>
      <c r="E2" s="239" t="s">
        <v>799</v>
      </c>
      <c r="F2" s="239" t="s">
        <v>800</v>
      </c>
      <c r="G2" s="239" t="s">
        <v>801</v>
      </c>
      <c r="H2" s="239" t="s">
        <v>802</v>
      </c>
      <c r="I2" s="239" t="s">
        <v>803</v>
      </c>
      <c r="J2" s="240" t="s">
        <v>804</v>
      </c>
    </row>
    <row r="3" spans="1:10" s="241" customFormat="1" ht="20.100000000000001" customHeight="1">
      <c r="A3" s="238">
        <v>1</v>
      </c>
      <c r="B3" s="170" t="s">
        <v>793</v>
      </c>
      <c r="C3" s="170" t="s">
        <v>794</v>
      </c>
      <c r="D3" s="242">
        <v>129360</v>
      </c>
      <c r="E3" s="242">
        <v>111976</v>
      </c>
      <c r="F3" s="242">
        <v>110322.92</v>
      </c>
      <c r="G3" s="242">
        <v>9638</v>
      </c>
      <c r="H3" s="242">
        <f t="shared" ref="H3:H5" si="0">G3+F3</f>
        <v>119960.92</v>
      </c>
      <c r="I3" s="242">
        <v>129360</v>
      </c>
      <c r="J3" s="242">
        <f>H3-I3</f>
        <v>-9399.0800000000017</v>
      </c>
    </row>
    <row r="4" spans="1:10" s="241" customFormat="1" ht="20.100000000000001" customHeight="1">
      <c r="A4" s="238">
        <v>2</v>
      </c>
      <c r="B4" s="170" t="s">
        <v>793</v>
      </c>
      <c r="C4" s="170" t="s">
        <v>795</v>
      </c>
      <c r="D4" s="242">
        <v>447148.79999999999</v>
      </c>
      <c r="E4" s="242">
        <v>249998</v>
      </c>
      <c r="F4" s="242">
        <v>249223.09</v>
      </c>
      <c r="G4" s="242">
        <v>20457</v>
      </c>
      <c r="H4" s="242">
        <f t="shared" si="0"/>
        <v>269680.08999999997</v>
      </c>
      <c r="I4" s="242">
        <v>447148.79999999999</v>
      </c>
      <c r="J4" s="242">
        <f>H4-I4</f>
        <v>-177468.71000000002</v>
      </c>
    </row>
    <row r="5" spans="1:10" s="241" customFormat="1" ht="20.100000000000001" customHeight="1">
      <c r="A5" s="238">
        <v>3</v>
      </c>
      <c r="B5" s="170" t="s">
        <v>325</v>
      </c>
      <c r="C5" s="170" t="s">
        <v>796</v>
      </c>
      <c r="D5" s="242">
        <v>258720</v>
      </c>
      <c r="E5" s="242">
        <v>223999</v>
      </c>
      <c r="F5" s="242">
        <v>221261</v>
      </c>
      <c r="G5" s="242">
        <v>18300</v>
      </c>
      <c r="H5" s="242">
        <f t="shared" si="0"/>
        <v>239561</v>
      </c>
      <c r="I5" s="242">
        <v>258720</v>
      </c>
      <c r="J5" s="242">
        <f>H5-I5</f>
        <v>-19159</v>
      </c>
    </row>
    <row r="6" spans="1:10" s="241" customFormat="1" ht="20.100000000000001" customHeight="1">
      <c r="A6" s="238"/>
      <c r="B6" s="170"/>
      <c r="C6" s="170" t="s">
        <v>797</v>
      </c>
      <c r="D6" s="242">
        <f>SUM(D3:D5)</f>
        <v>835228.8</v>
      </c>
      <c r="E6" s="242">
        <f t="shared" ref="E6:J6" si="1">SUM(E3:E5)</f>
        <v>585973</v>
      </c>
      <c r="F6" s="242">
        <f t="shared" si="1"/>
        <v>580807.01</v>
      </c>
      <c r="G6" s="242">
        <f t="shared" si="1"/>
        <v>48395</v>
      </c>
      <c r="H6" s="242">
        <f t="shared" si="1"/>
        <v>629202.01</v>
      </c>
      <c r="I6" s="242">
        <f t="shared" si="1"/>
        <v>835228.8</v>
      </c>
      <c r="J6" s="242">
        <f t="shared" si="1"/>
        <v>-206026.79000000004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I26"/>
  <sheetViews>
    <sheetView workbookViewId="0">
      <selection activeCell="A27" sqref="A27:XFD31"/>
    </sheetView>
  </sheetViews>
  <sheetFormatPr defaultRowHeight="13.5"/>
  <cols>
    <col min="1" max="1" width="10.25" style="171" customWidth="1"/>
    <col min="2" max="2" width="24.125" style="171" customWidth="1"/>
    <col min="3" max="3" width="9.5" style="171" customWidth="1"/>
    <col min="4" max="4" width="18.875" style="174" customWidth="1"/>
    <col min="5" max="5" width="23.375" style="174" customWidth="1"/>
    <col min="6" max="6" width="28.5" style="174" customWidth="1"/>
    <col min="7" max="7" width="8.125" style="174" customWidth="1"/>
    <col min="8" max="8" width="11.375" style="174" customWidth="1"/>
    <col min="9" max="9" width="10.125" style="174" customWidth="1"/>
    <col min="10" max="16384" width="9" style="174"/>
  </cols>
  <sheetData>
    <row r="1" spans="1:9" s="171" customFormat="1" ht="22.5">
      <c r="A1" s="286" t="s">
        <v>691</v>
      </c>
      <c r="B1" s="287"/>
      <c r="C1" s="287"/>
      <c r="D1" s="287"/>
      <c r="E1" s="287"/>
      <c r="F1" s="287"/>
      <c r="G1" s="287"/>
      <c r="H1" s="287"/>
      <c r="I1" s="287"/>
    </row>
    <row r="2" spans="1:9">
      <c r="A2" s="172" t="s">
        <v>555</v>
      </c>
      <c r="B2" s="172" t="s">
        <v>593</v>
      </c>
      <c r="C2" s="172" t="s">
        <v>692</v>
      </c>
      <c r="D2" s="173" t="s">
        <v>2</v>
      </c>
      <c r="E2" s="173" t="s">
        <v>686</v>
      </c>
      <c r="F2" s="173" t="s">
        <v>687</v>
      </c>
      <c r="G2" s="172" t="s">
        <v>688</v>
      </c>
      <c r="H2" s="172" t="s">
        <v>689</v>
      </c>
      <c r="I2" s="172" t="s">
        <v>690</v>
      </c>
    </row>
    <row r="3" spans="1:9">
      <c r="A3" s="178" t="s">
        <v>546</v>
      </c>
      <c r="B3" s="176" t="s">
        <v>708</v>
      </c>
      <c r="C3" s="175" t="s">
        <v>703</v>
      </c>
      <c r="D3" s="177" t="s">
        <v>694</v>
      </c>
      <c r="E3" s="177" t="s">
        <v>695</v>
      </c>
      <c r="F3" s="177" t="s">
        <v>696</v>
      </c>
      <c r="G3" s="178">
        <v>1</v>
      </c>
      <c r="H3" s="179">
        <v>100000</v>
      </c>
      <c r="I3" s="179">
        <f t="shared" ref="I3:I25" si="0">G3*H3</f>
        <v>100000</v>
      </c>
    </row>
    <row r="4" spans="1:9">
      <c r="A4" s="178" t="s">
        <v>546</v>
      </c>
      <c r="B4" s="176" t="s">
        <v>709</v>
      </c>
      <c r="C4" s="175" t="s">
        <v>693</v>
      </c>
      <c r="D4" s="177" t="s">
        <v>694</v>
      </c>
      <c r="E4" s="177" t="s">
        <v>695</v>
      </c>
      <c r="F4" s="177" t="s">
        <v>697</v>
      </c>
      <c r="G4" s="178">
        <v>1</v>
      </c>
      <c r="H4" s="179">
        <v>100000</v>
      </c>
      <c r="I4" s="179">
        <f t="shared" si="0"/>
        <v>100000</v>
      </c>
    </row>
    <row r="5" spans="1:9">
      <c r="A5" s="178" t="s">
        <v>546</v>
      </c>
      <c r="B5" s="176" t="s">
        <v>709</v>
      </c>
      <c r="C5" s="175" t="s">
        <v>693</v>
      </c>
      <c r="D5" s="177" t="s">
        <v>694</v>
      </c>
      <c r="E5" s="177" t="s">
        <v>698</v>
      </c>
      <c r="F5" s="177" t="s">
        <v>699</v>
      </c>
      <c r="G5" s="178">
        <v>1</v>
      </c>
      <c r="H5" s="179">
        <v>100000</v>
      </c>
      <c r="I5" s="179">
        <f t="shared" si="0"/>
        <v>100000</v>
      </c>
    </row>
    <row r="6" spans="1:9">
      <c r="A6" s="178" t="s">
        <v>546</v>
      </c>
      <c r="B6" s="176" t="s">
        <v>710</v>
      </c>
      <c r="C6" s="175" t="s">
        <v>693</v>
      </c>
      <c r="D6" s="177" t="s">
        <v>700</v>
      </c>
      <c r="E6" s="177" t="s">
        <v>701</v>
      </c>
      <c r="F6" s="177" t="s">
        <v>702</v>
      </c>
      <c r="G6" s="178">
        <v>1</v>
      </c>
      <c r="H6" s="179">
        <v>40000</v>
      </c>
      <c r="I6" s="179">
        <f t="shared" si="0"/>
        <v>40000</v>
      </c>
    </row>
    <row r="7" spans="1:9">
      <c r="A7" s="178" t="s">
        <v>546</v>
      </c>
      <c r="B7" s="176" t="s">
        <v>711</v>
      </c>
      <c r="C7" s="175" t="s">
        <v>703</v>
      </c>
      <c r="D7" s="177" t="s">
        <v>700</v>
      </c>
      <c r="E7" s="177" t="s">
        <v>701</v>
      </c>
      <c r="F7" s="177" t="s">
        <v>702</v>
      </c>
      <c r="G7" s="178">
        <v>1</v>
      </c>
      <c r="H7" s="179">
        <v>40000</v>
      </c>
      <c r="I7" s="179">
        <f t="shared" si="0"/>
        <v>40000</v>
      </c>
    </row>
    <row r="8" spans="1:9">
      <c r="A8" s="178" t="s">
        <v>546</v>
      </c>
      <c r="B8" s="176" t="s">
        <v>712</v>
      </c>
      <c r="C8" s="175" t="s">
        <v>703</v>
      </c>
      <c r="D8" s="177" t="s">
        <v>705</v>
      </c>
      <c r="E8" s="177" t="s">
        <v>706</v>
      </c>
      <c r="F8" s="177" t="s">
        <v>707</v>
      </c>
      <c r="G8" s="178">
        <v>1</v>
      </c>
      <c r="H8" s="179">
        <v>50000</v>
      </c>
      <c r="I8" s="179">
        <f t="shared" si="0"/>
        <v>50000</v>
      </c>
    </row>
    <row r="9" spans="1:9">
      <c r="A9" s="178" t="s">
        <v>546</v>
      </c>
      <c r="B9" s="180" t="s">
        <v>713</v>
      </c>
      <c r="C9" s="175" t="s">
        <v>703</v>
      </c>
      <c r="D9" s="177" t="s">
        <v>704</v>
      </c>
      <c r="E9" s="177" t="s">
        <v>704</v>
      </c>
      <c r="F9" s="177" t="s">
        <v>704</v>
      </c>
      <c r="G9" s="178">
        <v>1</v>
      </c>
      <c r="H9" s="179">
        <v>63294.400000000001</v>
      </c>
      <c r="I9" s="179">
        <f t="shared" si="0"/>
        <v>63294.400000000001</v>
      </c>
    </row>
    <row r="10" spans="1:9">
      <c r="A10" s="178" t="s">
        <v>546</v>
      </c>
      <c r="B10" s="180" t="s">
        <v>714</v>
      </c>
      <c r="C10" s="175" t="s">
        <v>703</v>
      </c>
      <c r="D10" s="177" t="s">
        <v>704</v>
      </c>
      <c r="E10" s="177" t="s">
        <v>704</v>
      </c>
      <c r="F10" s="177" t="s">
        <v>704</v>
      </c>
      <c r="G10" s="178">
        <v>1</v>
      </c>
      <c r="H10" s="179">
        <v>59021.8</v>
      </c>
      <c r="I10" s="179">
        <f t="shared" si="0"/>
        <v>59021.8</v>
      </c>
    </row>
    <row r="11" spans="1:9">
      <c r="A11" s="178" t="s">
        <v>546</v>
      </c>
      <c r="B11" s="180" t="s">
        <v>715</v>
      </c>
      <c r="C11" s="175" t="s">
        <v>703</v>
      </c>
      <c r="D11" s="177" t="s">
        <v>704</v>
      </c>
      <c r="E11" s="177" t="s">
        <v>704</v>
      </c>
      <c r="F11" s="177" t="s">
        <v>704</v>
      </c>
      <c r="G11" s="178">
        <v>1</v>
      </c>
      <c r="H11" s="179">
        <v>162039.79999999999</v>
      </c>
      <c r="I11" s="179">
        <f t="shared" si="0"/>
        <v>162039.79999999999</v>
      </c>
    </row>
    <row r="12" spans="1:9">
      <c r="A12" s="178" t="s">
        <v>546</v>
      </c>
      <c r="B12" s="180" t="s">
        <v>716</v>
      </c>
      <c r="C12" s="175" t="s">
        <v>703</v>
      </c>
      <c r="D12" s="177" t="s">
        <v>704</v>
      </c>
      <c r="E12" s="177" t="s">
        <v>704</v>
      </c>
      <c r="F12" s="177" t="s">
        <v>704</v>
      </c>
      <c r="G12" s="178">
        <v>1</v>
      </c>
      <c r="H12" s="179">
        <v>42878.400000000001</v>
      </c>
      <c r="I12" s="179">
        <f t="shared" si="0"/>
        <v>42878.400000000001</v>
      </c>
    </row>
    <row r="13" spans="1:9">
      <c r="A13" s="178" t="s">
        <v>546</v>
      </c>
      <c r="B13" s="180" t="s">
        <v>717</v>
      </c>
      <c r="C13" s="175" t="s">
        <v>703</v>
      </c>
      <c r="D13" s="177" t="s">
        <v>704</v>
      </c>
      <c r="E13" s="177" t="s">
        <v>704</v>
      </c>
      <c r="F13" s="177" t="s">
        <v>704</v>
      </c>
      <c r="G13" s="178">
        <v>1</v>
      </c>
      <c r="H13" s="179">
        <v>96694</v>
      </c>
      <c r="I13" s="179">
        <f t="shared" si="0"/>
        <v>96694</v>
      </c>
    </row>
    <row r="14" spans="1:9">
      <c r="A14" s="178" t="s">
        <v>546</v>
      </c>
      <c r="B14" s="180" t="s">
        <v>718</v>
      </c>
      <c r="C14" s="175" t="s">
        <v>703</v>
      </c>
      <c r="D14" s="177" t="s">
        <v>704</v>
      </c>
      <c r="E14" s="177" t="s">
        <v>704</v>
      </c>
      <c r="F14" s="177" t="s">
        <v>704</v>
      </c>
      <c r="G14" s="178">
        <v>1</v>
      </c>
      <c r="H14" s="179">
        <v>68494.399999999994</v>
      </c>
      <c r="I14" s="179">
        <f t="shared" si="0"/>
        <v>68494.399999999994</v>
      </c>
    </row>
    <row r="15" spans="1:9">
      <c r="A15" s="178" t="s">
        <v>546</v>
      </c>
      <c r="B15" s="180" t="s">
        <v>719</v>
      </c>
      <c r="C15" s="175" t="s">
        <v>703</v>
      </c>
      <c r="D15" s="177" t="s">
        <v>704</v>
      </c>
      <c r="E15" s="177" t="s">
        <v>704</v>
      </c>
      <c r="F15" s="177" t="s">
        <v>704</v>
      </c>
      <c r="G15" s="178">
        <v>1</v>
      </c>
      <c r="H15" s="179">
        <v>22694.799999999999</v>
      </c>
      <c r="I15" s="179">
        <f t="shared" si="0"/>
        <v>22694.799999999999</v>
      </c>
    </row>
    <row r="16" spans="1:9">
      <c r="A16" s="178" t="s">
        <v>546</v>
      </c>
      <c r="B16" s="180" t="s">
        <v>720</v>
      </c>
      <c r="C16" s="175" t="s">
        <v>703</v>
      </c>
      <c r="D16" s="177" t="s">
        <v>704</v>
      </c>
      <c r="E16" s="177" t="s">
        <v>704</v>
      </c>
      <c r="F16" s="177" t="s">
        <v>704</v>
      </c>
      <c r="G16" s="178">
        <v>1</v>
      </c>
      <c r="H16" s="179">
        <v>76328</v>
      </c>
      <c r="I16" s="179">
        <f t="shared" si="0"/>
        <v>76328</v>
      </c>
    </row>
    <row r="17" spans="1:9">
      <c r="A17" s="178" t="s">
        <v>546</v>
      </c>
      <c r="B17" s="180" t="s">
        <v>721</v>
      </c>
      <c r="C17" s="175" t="s">
        <v>703</v>
      </c>
      <c r="D17" s="177" t="s">
        <v>704</v>
      </c>
      <c r="E17" s="177" t="s">
        <v>704</v>
      </c>
      <c r="F17" s="177" t="s">
        <v>704</v>
      </c>
      <c r="G17" s="178">
        <v>1</v>
      </c>
      <c r="H17" s="179">
        <v>33207.800000000003</v>
      </c>
      <c r="I17" s="179">
        <f t="shared" si="0"/>
        <v>33207.800000000003</v>
      </c>
    </row>
    <row r="18" spans="1:9">
      <c r="A18" s="178" t="s">
        <v>546</v>
      </c>
      <c r="B18" s="180" t="s">
        <v>722</v>
      </c>
      <c r="C18" s="175" t="s">
        <v>703</v>
      </c>
      <c r="D18" s="177" t="s">
        <v>704</v>
      </c>
      <c r="E18" s="177" t="s">
        <v>704</v>
      </c>
      <c r="F18" s="177" t="s">
        <v>704</v>
      </c>
      <c r="G18" s="178">
        <v>1</v>
      </c>
      <c r="H18" s="179">
        <v>35721.4</v>
      </c>
      <c r="I18" s="179">
        <f t="shared" si="0"/>
        <v>35721.4</v>
      </c>
    </row>
    <row r="19" spans="1:9">
      <c r="A19" s="178" t="s">
        <v>546</v>
      </c>
      <c r="B19" s="180" t="s">
        <v>723</v>
      </c>
      <c r="C19" s="175" t="s">
        <v>703</v>
      </c>
      <c r="D19" s="177" t="s">
        <v>704</v>
      </c>
      <c r="E19" s="177" t="s">
        <v>704</v>
      </c>
      <c r="F19" s="177" t="s">
        <v>704</v>
      </c>
      <c r="G19" s="178">
        <v>1</v>
      </c>
      <c r="H19" s="179">
        <v>120099</v>
      </c>
      <c r="I19" s="179">
        <f t="shared" si="0"/>
        <v>120099</v>
      </c>
    </row>
    <row r="20" spans="1:9">
      <c r="A20" s="178" t="s">
        <v>546</v>
      </c>
      <c r="B20" s="180" t="s">
        <v>724</v>
      </c>
      <c r="C20" s="175" t="s">
        <v>703</v>
      </c>
      <c r="D20" s="177" t="s">
        <v>704</v>
      </c>
      <c r="E20" s="177" t="s">
        <v>704</v>
      </c>
      <c r="F20" s="177" t="s">
        <v>704</v>
      </c>
      <c r="G20" s="178">
        <v>1</v>
      </c>
      <c r="H20" s="179">
        <v>109876</v>
      </c>
      <c r="I20" s="179">
        <f t="shared" si="0"/>
        <v>109876</v>
      </c>
    </row>
    <row r="21" spans="1:9">
      <c r="A21" s="178" t="s">
        <v>546</v>
      </c>
      <c r="B21" s="180" t="s">
        <v>725</v>
      </c>
      <c r="C21" s="175" t="s">
        <v>703</v>
      </c>
      <c r="D21" s="177" t="s">
        <v>704</v>
      </c>
      <c r="E21" s="177" t="s">
        <v>704</v>
      </c>
      <c r="F21" s="177" t="s">
        <v>704</v>
      </c>
      <c r="G21" s="178">
        <v>1</v>
      </c>
      <c r="H21" s="179">
        <v>95415</v>
      </c>
      <c r="I21" s="179">
        <f t="shared" si="0"/>
        <v>95415</v>
      </c>
    </row>
    <row r="22" spans="1:9">
      <c r="A22" s="178" t="s">
        <v>546</v>
      </c>
      <c r="B22" s="180" t="s">
        <v>726</v>
      </c>
      <c r="C22" s="175" t="s">
        <v>703</v>
      </c>
      <c r="D22" s="177" t="s">
        <v>704</v>
      </c>
      <c r="E22" s="177" t="s">
        <v>704</v>
      </c>
      <c r="F22" s="177" t="s">
        <v>704</v>
      </c>
      <c r="G22" s="178">
        <v>1</v>
      </c>
      <c r="H22" s="179">
        <v>27833</v>
      </c>
      <c r="I22" s="179">
        <f t="shared" si="0"/>
        <v>27833</v>
      </c>
    </row>
    <row r="23" spans="1:9">
      <c r="A23" s="178" t="s">
        <v>546</v>
      </c>
      <c r="B23" s="181" t="s">
        <v>727</v>
      </c>
      <c r="C23" s="175" t="s">
        <v>703</v>
      </c>
      <c r="D23" s="177" t="s">
        <v>704</v>
      </c>
      <c r="E23" s="177" t="s">
        <v>704</v>
      </c>
      <c r="F23" s="177" t="s">
        <v>704</v>
      </c>
      <c r="G23" s="178">
        <v>1</v>
      </c>
      <c r="H23" s="179">
        <v>63083</v>
      </c>
      <c r="I23" s="179">
        <f t="shared" si="0"/>
        <v>63083</v>
      </c>
    </row>
    <row r="24" spans="1:9">
      <c r="A24" s="178" t="s">
        <v>546</v>
      </c>
      <c r="B24" s="180" t="s">
        <v>728</v>
      </c>
      <c r="C24" s="175" t="s">
        <v>703</v>
      </c>
      <c r="D24" s="177" t="s">
        <v>704</v>
      </c>
      <c r="E24" s="177" t="s">
        <v>704</v>
      </c>
      <c r="F24" s="177" t="s">
        <v>704</v>
      </c>
      <c r="G24" s="178">
        <v>1</v>
      </c>
      <c r="H24" s="179">
        <v>46590.400000000001</v>
      </c>
      <c r="I24" s="179">
        <f t="shared" si="0"/>
        <v>46590.400000000001</v>
      </c>
    </row>
    <row r="25" spans="1:9">
      <c r="A25" s="178" t="s">
        <v>546</v>
      </c>
      <c r="B25" s="176" t="s">
        <v>729</v>
      </c>
      <c r="C25" s="175" t="s">
        <v>703</v>
      </c>
      <c r="D25" s="177" t="s">
        <v>705</v>
      </c>
      <c r="E25" s="177" t="s">
        <v>706</v>
      </c>
      <c r="F25" s="177" t="s">
        <v>707</v>
      </c>
      <c r="G25" s="178">
        <v>1</v>
      </c>
      <c r="H25" s="179">
        <v>50000</v>
      </c>
      <c r="I25" s="179">
        <f t="shared" si="0"/>
        <v>50000</v>
      </c>
    </row>
    <row r="26" spans="1:9">
      <c r="A26" s="182" t="s">
        <v>558</v>
      </c>
      <c r="B26" s="176"/>
      <c r="C26" s="175"/>
      <c r="D26" s="177"/>
      <c r="E26" s="177"/>
      <c r="F26" s="177"/>
      <c r="G26" s="178"/>
      <c r="H26" s="179"/>
      <c r="I26" s="179">
        <f>SUBTOTAL(9,I3:I25)</f>
        <v>1603271.2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G5"/>
  <sheetViews>
    <sheetView workbookViewId="0">
      <selection activeCell="A6" sqref="A6:XFD29"/>
    </sheetView>
  </sheetViews>
  <sheetFormatPr defaultRowHeight="13.5"/>
  <cols>
    <col min="1" max="1" width="8" style="190" customWidth="1"/>
    <col min="2" max="2" width="29.5" style="184" customWidth="1"/>
    <col min="3" max="3" width="20.125" style="184" customWidth="1"/>
    <col min="4" max="4" width="34.5" style="184" customWidth="1"/>
    <col min="5" max="5" width="8.125" style="184" customWidth="1"/>
    <col min="6" max="6" width="7.75" style="184" customWidth="1"/>
    <col min="7" max="7" width="10" style="184" customWidth="1"/>
    <col min="8" max="8" width="13.625" style="184" customWidth="1"/>
    <col min="9" max="16384" width="9" style="184"/>
  </cols>
  <sheetData>
    <row r="1" spans="1:7" ht="18.75">
      <c r="A1" s="288" t="s">
        <v>730</v>
      </c>
      <c r="B1" s="288"/>
      <c r="C1" s="288"/>
      <c r="D1" s="288"/>
      <c r="E1" s="288"/>
      <c r="F1" s="288"/>
      <c r="G1" s="288"/>
    </row>
    <row r="2" spans="1:7" s="186" customFormat="1" ht="18" customHeight="1">
      <c r="A2" s="185" t="s">
        <v>555</v>
      </c>
      <c r="B2" s="185" t="s">
        <v>731</v>
      </c>
      <c r="C2" s="185" t="s">
        <v>686</v>
      </c>
      <c r="D2" s="185" t="s">
        <v>687</v>
      </c>
      <c r="E2" s="185" t="s">
        <v>688</v>
      </c>
      <c r="F2" s="185" t="s">
        <v>689</v>
      </c>
      <c r="G2" s="185" t="s">
        <v>690</v>
      </c>
    </row>
    <row r="3" spans="1:7" s="186" customFormat="1" ht="18" customHeight="1">
      <c r="A3" s="187" t="s">
        <v>533</v>
      </c>
      <c r="B3" s="187" t="s">
        <v>736</v>
      </c>
      <c r="C3" s="187" t="s">
        <v>732</v>
      </c>
      <c r="D3" s="187" t="s">
        <v>733</v>
      </c>
      <c r="E3" s="187">
        <v>796</v>
      </c>
      <c r="F3" s="187">
        <v>46</v>
      </c>
      <c r="G3" s="176">
        <f>E3*F3</f>
        <v>36616</v>
      </c>
    </row>
    <row r="4" spans="1:7" s="186" customFormat="1" ht="18" customHeight="1">
      <c r="A4" s="187" t="s">
        <v>546</v>
      </c>
      <c r="B4" s="187" t="s">
        <v>737</v>
      </c>
      <c r="C4" s="189" t="s">
        <v>734</v>
      </c>
      <c r="D4" s="189" t="s">
        <v>735</v>
      </c>
      <c r="E4" s="189">
        <v>1</v>
      </c>
      <c r="F4" s="189">
        <v>80000</v>
      </c>
      <c r="G4" s="176">
        <f>E4*F4</f>
        <v>80000</v>
      </c>
    </row>
    <row r="5" spans="1:7" s="186" customFormat="1" ht="18" customHeight="1">
      <c r="A5" s="188" t="s">
        <v>558</v>
      </c>
      <c r="B5" s="187"/>
      <c r="C5" s="189"/>
      <c r="D5" s="189"/>
      <c r="E5" s="189"/>
      <c r="F5" s="189"/>
      <c r="G5" s="176">
        <f>SUBTOTAL(9,G3:G4)</f>
        <v>116616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A10" sqref="A10:XFD26"/>
    </sheetView>
  </sheetViews>
  <sheetFormatPr defaultRowHeight="12"/>
  <cols>
    <col min="1" max="1" width="8.75" style="203" customWidth="1"/>
    <col min="2" max="2" width="23.5" style="191" customWidth="1"/>
    <col min="3" max="3" width="28.125" style="191" customWidth="1"/>
    <col min="4" max="4" width="20.25" style="191" customWidth="1"/>
    <col min="5" max="5" width="40.875" style="191" customWidth="1"/>
    <col min="6" max="6" width="7.625" style="191" customWidth="1"/>
    <col min="7" max="7" width="9.375" style="191" customWidth="1"/>
    <col min="8" max="8" width="11.5" style="191" customWidth="1"/>
    <col min="9" max="9" width="15.875" style="194" customWidth="1"/>
    <col min="10" max="10" width="11.625" style="191" customWidth="1"/>
    <col min="11" max="256" width="9" style="191"/>
    <col min="257" max="257" width="13.25" style="191" customWidth="1"/>
    <col min="258" max="258" width="29" style="191" customWidth="1"/>
    <col min="259" max="259" width="26" style="191" customWidth="1"/>
    <col min="260" max="260" width="20.25" style="191" customWidth="1"/>
    <col min="261" max="261" width="40.875" style="191" customWidth="1"/>
    <col min="262" max="263" width="13.125" style="191" customWidth="1"/>
    <col min="264" max="264" width="11.5" style="191" customWidth="1"/>
    <col min="265" max="265" width="15.875" style="191" customWidth="1"/>
    <col min="266" max="266" width="11.625" style="191" customWidth="1"/>
    <col min="267" max="512" width="9" style="191"/>
    <col min="513" max="513" width="13.25" style="191" customWidth="1"/>
    <col min="514" max="514" width="29" style="191" customWidth="1"/>
    <col min="515" max="515" width="26" style="191" customWidth="1"/>
    <col min="516" max="516" width="20.25" style="191" customWidth="1"/>
    <col min="517" max="517" width="40.875" style="191" customWidth="1"/>
    <col min="518" max="519" width="13.125" style="191" customWidth="1"/>
    <col min="520" max="520" width="11.5" style="191" customWidth="1"/>
    <col min="521" max="521" width="15.875" style="191" customWidth="1"/>
    <col min="522" max="522" width="11.625" style="191" customWidth="1"/>
    <col min="523" max="768" width="9" style="191"/>
    <col min="769" max="769" width="13.25" style="191" customWidth="1"/>
    <col min="770" max="770" width="29" style="191" customWidth="1"/>
    <col min="771" max="771" width="26" style="191" customWidth="1"/>
    <col min="772" max="772" width="20.25" style="191" customWidth="1"/>
    <col min="773" max="773" width="40.875" style="191" customWidth="1"/>
    <col min="774" max="775" width="13.125" style="191" customWidth="1"/>
    <col min="776" max="776" width="11.5" style="191" customWidth="1"/>
    <col min="777" max="777" width="15.875" style="191" customWidth="1"/>
    <col min="778" max="778" width="11.625" style="191" customWidth="1"/>
    <col min="779" max="1024" width="9" style="191"/>
    <col min="1025" max="1025" width="13.25" style="191" customWidth="1"/>
    <col min="1026" max="1026" width="29" style="191" customWidth="1"/>
    <col min="1027" max="1027" width="26" style="191" customWidth="1"/>
    <col min="1028" max="1028" width="20.25" style="191" customWidth="1"/>
    <col min="1029" max="1029" width="40.875" style="191" customWidth="1"/>
    <col min="1030" max="1031" width="13.125" style="191" customWidth="1"/>
    <col min="1032" max="1032" width="11.5" style="191" customWidth="1"/>
    <col min="1033" max="1033" width="15.875" style="191" customWidth="1"/>
    <col min="1034" max="1034" width="11.625" style="191" customWidth="1"/>
    <col min="1035" max="1280" width="9" style="191"/>
    <col min="1281" max="1281" width="13.25" style="191" customWidth="1"/>
    <col min="1282" max="1282" width="29" style="191" customWidth="1"/>
    <col min="1283" max="1283" width="26" style="191" customWidth="1"/>
    <col min="1284" max="1284" width="20.25" style="191" customWidth="1"/>
    <col min="1285" max="1285" width="40.875" style="191" customWidth="1"/>
    <col min="1286" max="1287" width="13.125" style="191" customWidth="1"/>
    <col min="1288" max="1288" width="11.5" style="191" customWidth="1"/>
    <col min="1289" max="1289" width="15.875" style="191" customWidth="1"/>
    <col min="1290" max="1290" width="11.625" style="191" customWidth="1"/>
    <col min="1291" max="1536" width="9" style="191"/>
    <col min="1537" max="1537" width="13.25" style="191" customWidth="1"/>
    <col min="1538" max="1538" width="29" style="191" customWidth="1"/>
    <col min="1539" max="1539" width="26" style="191" customWidth="1"/>
    <col min="1540" max="1540" width="20.25" style="191" customWidth="1"/>
    <col min="1541" max="1541" width="40.875" style="191" customWidth="1"/>
    <col min="1542" max="1543" width="13.125" style="191" customWidth="1"/>
    <col min="1544" max="1544" width="11.5" style="191" customWidth="1"/>
    <col min="1545" max="1545" width="15.875" style="191" customWidth="1"/>
    <col min="1546" max="1546" width="11.625" style="191" customWidth="1"/>
    <col min="1547" max="1792" width="9" style="191"/>
    <col min="1793" max="1793" width="13.25" style="191" customWidth="1"/>
    <col min="1794" max="1794" width="29" style="191" customWidth="1"/>
    <col min="1795" max="1795" width="26" style="191" customWidth="1"/>
    <col min="1796" max="1796" width="20.25" style="191" customWidth="1"/>
    <col min="1797" max="1797" width="40.875" style="191" customWidth="1"/>
    <col min="1798" max="1799" width="13.125" style="191" customWidth="1"/>
    <col min="1800" max="1800" width="11.5" style="191" customWidth="1"/>
    <col min="1801" max="1801" width="15.875" style="191" customWidth="1"/>
    <col min="1802" max="1802" width="11.625" style="191" customWidth="1"/>
    <col min="1803" max="2048" width="9" style="191"/>
    <col min="2049" max="2049" width="13.25" style="191" customWidth="1"/>
    <col min="2050" max="2050" width="29" style="191" customWidth="1"/>
    <col min="2051" max="2051" width="26" style="191" customWidth="1"/>
    <col min="2052" max="2052" width="20.25" style="191" customWidth="1"/>
    <col min="2053" max="2053" width="40.875" style="191" customWidth="1"/>
    <col min="2054" max="2055" width="13.125" style="191" customWidth="1"/>
    <col min="2056" max="2056" width="11.5" style="191" customWidth="1"/>
    <col min="2057" max="2057" width="15.875" style="191" customWidth="1"/>
    <col min="2058" max="2058" width="11.625" style="191" customWidth="1"/>
    <col min="2059" max="2304" width="9" style="191"/>
    <col min="2305" max="2305" width="13.25" style="191" customWidth="1"/>
    <col min="2306" max="2306" width="29" style="191" customWidth="1"/>
    <col min="2307" max="2307" width="26" style="191" customWidth="1"/>
    <col min="2308" max="2308" width="20.25" style="191" customWidth="1"/>
    <col min="2309" max="2309" width="40.875" style="191" customWidth="1"/>
    <col min="2310" max="2311" width="13.125" style="191" customWidth="1"/>
    <col min="2312" max="2312" width="11.5" style="191" customWidth="1"/>
    <col min="2313" max="2313" width="15.875" style="191" customWidth="1"/>
    <col min="2314" max="2314" width="11.625" style="191" customWidth="1"/>
    <col min="2315" max="2560" width="9" style="191"/>
    <col min="2561" max="2561" width="13.25" style="191" customWidth="1"/>
    <col min="2562" max="2562" width="29" style="191" customWidth="1"/>
    <col min="2563" max="2563" width="26" style="191" customWidth="1"/>
    <col min="2564" max="2564" width="20.25" style="191" customWidth="1"/>
    <col min="2565" max="2565" width="40.875" style="191" customWidth="1"/>
    <col min="2566" max="2567" width="13.125" style="191" customWidth="1"/>
    <col min="2568" max="2568" width="11.5" style="191" customWidth="1"/>
    <col min="2569" max="2569" width="15.875" style="191" customWidth="1"/>
    <col min="2570" max="2570" width="11.625" style="191" customWidth="1"/>
    <col min="2571" max="2816" width="9" style="191"/>
    <col min="2817" max="2817" width="13.25" style="191" customWidth="1"/>
    <col min="2818" max="2818" width="29" style="191" customWidth="1"/>
    <col min="2819" max="2819" width="26" style="191" customWidth="1"/>
    <col min="2820" max="2820" width="20.25" style="191" customWidth="1"/>
    <col min="2821" max="2821" width="40.875" style="191" customWidth="1"/>
    <col min="2822" max="2823" width="13.125" style="191" customWidth="1"/>
    <col min="2824" max="2824" width="11.5" style="191" customWidth="1"/>
    <col min="2825" max="2825" width="15.875" style="191" customWidth="1"/>
    <col min="2826" max="2826" width="11.625" style="191" customWidth="1"/>
    <col min="2827" max="3072" width="9" style="191"/>
    <col min="3073" max="3073" width="13.25" style="191" customWidth="1"/>
    <col min="3074" max="3074" width="29" style="191" customWidth="1"/>
    <col min="3075" max="3075" width="26" style="191" customWidth="1"/>
    <col min="3076" max="3076" width="20.25" style="191" customWidth="1"/>
    <col min="3077" max="3077" width="40.875" style="191" customWidth="1"/>
    <col min="3078" max="3079" width="13.125" style="191" customWidth="1"/>
    <col min="3080" max="3080" width="11.5" style="191" customWidth="1"/>
    <col min="3081" max="3081" width="15.875" style="191" customWidth="1"/>
    <col min="3082" max="3082" width="11.625" style="191" customWidth="1"/>
    <col min="3083" max="3328" width="9" style="191"/>
    <col min="3329" max="3329" width="13.25" style="191" customWidth="1"/>
    <col min="3330" max="3330" width="29" style="191" customWidth="1"/>
    <col min="3331" max="3331" width="26" style="191" customWidth="1"/>
    <col min="3332" max="3332" width="20.25" style="191" customWidth="1"/>
    <col min="3333" max="3333" width="40.875" style="191" customWidth="1"/>
    <col min="3334" max="3335" width="13.125" style="191" customWidth="1"/>
    <col min="3336" max="3336" width="11.5" style="191" customWidth="1"/>
    <col min="3337" max="3337" width="15.875" style="191" customWidth="1"/>
    <col min="3338" max="3338" width="11.625" style="191" customWidth="1"/>
    <col min="3339" max="3584" width="9" style="191"/>
    <col min="3585" max="3585" width="13.25" style="191" customWidth="1"/>
    <col min="3586" max="3586" width="29" style="191" customWidth="1"/>
    <col min="3587" max="3587" width="26" style="191" customWidth="1"/>
    <col min="3588" max="3588" width="20.25" style="191" customWidth="1"/>
    <col min="3589" max="3589" width="40.875" style="191" customWidth="1"/>
    <col min="3590" max="3591" width="13.125" style="191" customWidth="1"/>
    <col min="3592" max="3592" width="11.5" style="191" customWidth="1"/>
    <col min="3593" max="3593" width="15.875" style="191" customWidth="1"/>
    <col min="3594" max="3594" width="11.625" style="191" customWidth="1"/>
    <col min="3595" max="3840" width="9" style="191"/>
    <col min="3841" max="3841" width="13.25" style="191" customWidth="1"/>
    <col min="3842" max="3842" width="29" style="191" customWidth="1"/>
    <col min="3843" max="3843" width="26" style="191" customWidth="1"/>
    <col min="3844" max="3844" width="20.25" style="191" customWidth="1"/>
    <col min="3845" max="3845" width="40.875" style="191" customWidth="1"/>
    <col min="3846" max="3847" width="13.125" style="191" customWidth="1"/>
    <col min="3848" max="3848" width="11.5" style="191" customWidth="1"/>
    <col min="3849" max="3849" width="15.875" style="191" customWidth="1"/>
    <col min="3850" max="3850" width="11.625" style="191" customWidth="1"/>
    <col min="3851" max="4096" width="9" style="191"/>
    <col min="4097" max="4097" width="13.25" style="191" customWidth="1"/>
    <col min="4098" max="4098" width="29" style="191" customWidth="1"/>
    <col min="4099" max="4099" width="26" style="191" customWidth="1"/>
    <col min="4100" max="4100" width="20.25" style="191" customWidth="1"/>
    <col min="4101" max="4101" width="40.875" style="191" customWidth="1"/>
    <col min="4102" max="4103" width="13.125" style="191" customWidth="1"/>
    <col min="4104" max="4104" width="11.5" style="191" customWidth="1"/>
    <col min="4105" max="4105" width="15.875" style="191" customWidth="1"/>
    <col min="4106" max="4106" width="11.625" style="191" customWidth="1"/>
    <col min="4107" max="4352" width="9" style="191"/>
    <col min="4353" max="4353" width="13.25" style="191" customWidth="1"/>
    <col min="4354" max="4354" width="29" style="191" customWidth="1"/>
    <col min="4355" max="4355" width="26" style="191" customWidth="1"/>
    <col min="4356" max="4356" width="20.25" style="191" customWidth="1"/>
    <col min="4357" max="4357" width="40.875" style="191" customWidth="1"/>
    <col min="4358" max="4359" width="13.125" style="191" customWidth="1"/>
    <col min="4360" max="4360" width="11.5" style="191" customWidth="1"/>
    <col min="4361" max="4361" width="15.875" style="191" customWidth="1"/>
    <col min="4362" max="4362" width="11.625" style="191" customWidth="1"/>
    <col min="4363" max="4608" width="9" style="191"/>
    <col min="4609" max="4609" width="13.25" style="191" customWidth="1"/>
    <col min="4610" max="4610" width="29" style="191" customWidth="1"/>
    <col min="4611" max="4611" width="26" style="191" customWidth="1"/>
    <col min="4612" max="4612" width="20.25" style="191" customWidth="1"/>
    <col min="4613" max="4613" width="40.875" style="191" customWidth="1"/>
    <col min="4614" max="4615" width="13.125" style="191" customWidth="1"/>
    <col min="4616" max="4616" width="11.5" style="191" customWidth="1"/>
    <col min="4617" max="4617" width="15.875" style="191" customWidth="1"/>
    <col min="4618" max="4618" width="11.625" style="191" customWidth="1"/>
    <col min="4619" max="4864" width="9" style="191"/>
    <col min="4865" max="4865" width="13.25" style="191" customWidth="1"/>
    <col min="4866" max="4866" width="29" style="191" customWidth="1"/>
    <col min="4867" max="4867" width="26" style="191" customWidth="1"/>
    <col min="4868" max="4868" width="20.25" style="191" customWidth="1"/>
    <col min="4869" max="4869" width="40.875" style="191" customWidth="1"/>
    <col min="4870" max="4871" width="13.125" style="191" customWidth="1"/>
    <col min="4872" max="4872" width="11.5" style="191" customWidth="1"/>
    <col min="4873" max="4873" width="15.875" style="191" customWidth="1"/>
    <col min="4874" max="4874" width="11.625" style="191" customWidth="1"/>
    <col min="4875" max="5120" width="9" style="191"/>
    <col min="5121" max="5121" width="13.25" style="191" customWidth="1"/>
    <col min="5122" max="5122" width="29" style="191" customWidth="1"/>
    <col min="5123" max="5123" width="26" style="191" customWidth="1"/>
    <col min="5124" max="5124" width="20.25" style="191" customWidth="1"/>
    <col min="5125" max="5125" width="40.875" style="191" customWidth="1"/>
    <col min="5126" max="5127" width="13.125" style="191" customWidth="1"/>
    <col min="5128" max="5128" width="11.5" style="191" customWidth="1"/>
    <col min="5129" max="5129" width="15.875" style="191" customWidth="1"/>
    <col min="5130" max="5130" width="11.625" style="191" customWidth="1"/>
    <col min="5131" max="5376" width="9" style="191"/>
    <col min="5377" max="5377" width="13.25" style="191" customWidth="1"/>
    <col min="5378" max="5378" width="29" style="191" customWidth="1"/>
    <col min="5379" max="5379" width="26" style="191" customWidth="1"/>
    <col min="5380" max="5380" width="20.25" style="191" customWidth="1"/>
    <col min="5381" max="5381" width="40.875" style="191" customWidth="1"/>
    <col min="5382" max="5383" width="13.125" style="191" customWidth="1"/>
    <col min="5384" max="5384" width="11.5" style="191" customWidth="1"/>
    <col min="5385" max="5385" width="15.875" style="191" customWidth="1"/>
    <col min="5386" max="5386" width="11.625" style="191" customWidth="1"/>
    <col min="5387" max="5632" width="9" style="191"/>
    <col min="5633" max="5633" width="13.25" style="191" customWidth="1"/>
    <col min="5634" max="5634" width="29" style="191" customWidth="1"/>
    <col min="5635" max="5635" width="26" style="191" customWidth="1"/>
    <col min="5636" max="5636" width="20.25" style="191" customWidth="1"/>
    <col min="5637" max="5637" width="40.875" style="191" customWidth="1"/>
    <col min="5638" max="5639" width="13.125" style="191" customWidth="1"/>
    <col min="5640" max="5640" width="11.5" style="191" customWidth="1"/>
    <col min="5641" max="5641" width="15.875" style="191" customWidth="1"/>
    <col min="5642" max="5642" width="11.625" style="191" customWidth="1"/>
    <col min="5643" max="5888" width="9" style="191"/>
    <col min="5889" max="5889" width="13.25" style="191" customWidth="1"/>
    <col min="5890" max="5890" width="29" style="191" customWidth="1"/>
    <col min="5891" max="5891" width="26" style="191" customWidth="1"/>
    <col min="5892" max="5892" width="20.25" style="191" customWidth="1"/>
    <col min="5893" max="5893" width="40.875" style="191" customWidth="1"/>
    <col min="5894" max="5895" width="13.125" style="191" customWidth="1"/>
    <col min="5896" max="5896" width="11.5" style="191" customWidth="1"/>
    <col min="5897" max="5897" width="15.875" style="191" customWidth="1"/>
    <col min="5898" max="5898" width="11.625" style="191" customWidth="1"/>
    <col min="5899" max="6144" width="9" style="191"/>
    <col min="6145" max="6145" width="13.25" style="191" customWidth="1"/>
    <col min="6146" max="6146" width="29" style="191" customWidth="1"/>
    <col min="6147" max="6147" width="26" style="191" customWidth="1"/>
    <col min="6148" max="6148" width="20.25" style="191" customWidth="1"/>
    <col min="6149" max="6149" width="40.875" style="191" customWidth="1"/>
    <col min="6150" max="6151" width="13.125" style="191" customWidth="1"/>
    <col min="6152" max="6152" width="11.5" style="191" customWidth="1"/>
    <col min="6153" max="6153" width="15.875" style="191" customWidth="1"/>
    <col min="6154" max="6154" width="11.625" style="191" customWidth="1"/>
    <col min="6155" max="6400" width="9" style="191"/>
    <col min="6401" max="6401" width="13.25" style="191" customWidth="1"/>
    <col min="6402" max="6402" width="29" style="191" customWidth="1"/>
    <col min="6403" max="6403" width="26" style="191" customWidth="1"/>
    <col min="6404" max="6404" width="20.25" style="191" customWidth="1"/>
    <col min="6405" max="6405" width="40.875" style="191" customWidth="1"/>
    <col min="6406" max="6407" width="13.125" style="191" customWidth="1"/>
    <col min="6408" max="6408" width="11.5" style="191" customWidth="1"/>
    <col min="6409" max="6409" width="15.875" style="191" customWidth="1"/>
    <col min="6410" max="6410" width="11.625" style="191" customWidth="1"/>
    <col min="6411" max="6656" width="9" style="191"/>
    <col min="6657" max="6657" width="13.25" style="191" customWidth="1"/>
    <col min="6658" max="6658" width="29" style="191" customWidth="1"/>
    <col min="6659" max="6659" width="26" style="191" customWidth="1"/>
    <col min="6660" max="6660" width="20.25" style="191" customWidth="1"/>
    <col min="6661" max="6661" width="40.875" style="191" customWidth="1"/>
    <col min="6662" max="6663" width="13.125" style="191" customWidth="1"/>
    <col min="6664" max="6664" width="11.5" style="191" customWidth="1"/>
    <col min="6665" max="6665" width="15.875" style="191" customWidth="1"/>
    <col min="6666" max="6666" width="11.625" style="191" customWidth="1"/>
    <col min="6667" max="6912" width="9" style="191"/>
    <col min="6913" max="6913" width="13.25" style="191" customWidth="1"/>
    <col min="6914" max="6914" width="29" style="191" customWidth="1"/>
    <col min="6915" max="6915" width="26" style="191" customWidth="1"/>
    <col min="6916" max="6916" width="20.25" style="191" customWidth="1"/>
    <col min="6917" max="6917" width="40.875" style="191" customWidth="1"/>
    <col min="6918" max="6919" width="13.125" style="191" customWidth="1"/>
    <col min="6920" max="6920" width="11.5" style="191" customWidth="1"/>
    <col min="6921" max="6921" width="15.875" style="191" customWidth="1"/>
    <col min="6922" max="6922" width="11.625" style="191" customWidth="1"/>
    <col min="6923" max="7168" width="9" style="191"/>
    <col min="7169" max="7169" width="13.25" style="191" customWidth="1"/>
    <col min="7170" max="7170" width="29" style="191" customWidth="1"/>
    <col min="7171" max="7171" width="26" style="191" customWidth="1"/>
    <col min="7172" max="7172" width="20.25" style="191" customWidth="1"/>
    <col min="7173" max="7173" width="40.875" style="191" customWidth="1"/>
    <col min="7174" max="7175" width="13.125" style="191" customWidth="1"/>
    <col min="7176" max="7176" width="11.5" style="191" customWidth="1"/>
    <col min="7177" max="7177" width="15.875" style="191" customWidth="1"/>
    <col min="7178" max="7178" width="11.625" style="191" customWidth="1"/>
    <col min="7179" max="7424" width="9" style="191"/>
    <col min="7425" max="7425" width="13.25" style="191" customWidth="1"/>
    <col min="7426" max="7426" width="29" style="191" customWidth="1"/>
    <col min="7427" max="7427" width="26" style="191" customWidth="1"/>
    <col min="7428" max="7428" width="20.25" style="191" customWidth="1"/>
    <col min="7429" max="7429" width="40.875" style="191" customWidth="1"/>
    <col min="7430" max="7431" width="13.125" style="191" customWidth="1"/>
    <col min="7432" max="7432" width="11.5" style="191" customWidth="1"/>
    <col min="7433" max="7433" width="15.875" style="191" customWidth="1"/>
    <col min="7434" max="7434" width="11.625" style="191" customWidth="1"/>
    <col min="7435" max="7680" width="9" style="191"/>
    <col min="7681" max="7681" width="13.25" style="191" customWidth="1"/>
    <col min="7682" max="7682" width="29" style="191" customWidth="1"/>
    <col min="7683" max="7683" width="26" style="191" customWidth="1"/>
    <col min="7684" max="7684" width="20.25" style="191" customWidth="1"/>
    <col min="7685" max="7685" width="40.875" style="191" customWidth="1"/>
    <col min="7686" max="7687" width="13.125" style="191" customWidth="1"/>
    <col min="7688" max="7688" width="11.5" style="191" customWidth="1"/>
    <col min="7689" max="7689" width="15.875" style="191" customWidth="1"/>
    <col min="7690" max="7690" width="11.625" style="191" customWidth="1"/>
    <col min="7691" max="7936" width="9" style="191"/>
    <col min="7937" max="7937" width="13.25" style="191" customWidth="1"/>
    <col min="7938" max="7938" width="29" style="191" customWidth="1"/>
    <col min="7939" max="7939" width="26" style="191" customWidth="1"/>
    <col min="7940" max="7940" width="20.25" style="191" customWidth="1"/>
    <col min="7941" max="7941" width="40.875" style="191" customWidth="1"/>
    <col min="7942" max="7943" width="13.125" style="191" customWidth="1"/>
    <col min="7944" max="7944" width="11.5" style="191" customWidth="1"/>
    <col min="7945" max="7945" width="15.875" style="191" customWidth="1"/>
    <col min="7946" max="7946" width="11.625" style="191" customWidth="1"/>
    <col min="7947" max="8192" width="9" style="191"/>
    <col min="8193" max="8193" width="13.25" style="191" customWidth="1"/>
    <col min="8194" max="8194" width="29" style="191" customWidth="1"/>
    <col min="8195" max="8195" width="26" style="191" customWidth="1"/>
    <col min="8196" max="8196" width="20.25" style="191" customWidth="1"/>
    <col min="8197" max="8197" width="40.875" style="191" customWidth="1"/>
    <col min="8198" max="8199" width="13.125" style="191" customWidth="1"/>
    <col min="8200" max="8200" width="11.5" style="191" customWidth="1"/>
    <col min="8201" max="8201" width="15.875" style="191" customWidth="1"/>
    <col min="8202" max="8202" width="11.625" style="191" customWidth="1"/>
    <col min="8203" max="8448" width="9" style="191"/>
    <col min="8449" max="8449" width="13.25" style="191" customWidth="1"/>
    <col min="8450" max="8450" width="29" style="191" customWidth="1"/>
    <col min="8451" max="8451" width="26" style="191" customWidth="1"/>
    <col min="8452" max="8452" width="20.25" style="191" customWidth="1"/>
    <col min="8453" max="8453" width="40.875" style="191" customWidth="1"/>
    <col min="8454" max="8455" width="13.125" style="191" customWidth="1"/>
    <col min="8456" max="8456" width="11.5" style="191" customWidth="1"/>
    <col min="8457" max="8457" width="15.875" style="191" customWidth="1"/>
    <col min="8458" max="8458" width="11.625" style="191" customWidth="1"/>
    <col min="8459" max="8704" width="9" style="191"/>
    <col min="8705" max="8705" width="13.25" style="191" customWidth="1"/>
    <col min="8706" max="8706" width="29" style="191" customWidth="1"/>
    <col min="8707" max="8707" width="26" style="191" customWidth="1"/>
    <col min="8708" max="8708" width="20.25" style="191" customWidth="1"/>
    <col min="8709" max="8709" width="40.875" style="191" customWidth="1"/>
    <col min="8710" max="8711" width="13.125" style="191" customWidth="1"/>
    <col min="8712" max="8712" width="11.5" style="191" customWidth="1"/>
    <col min="8713" max="8713" width="15.875" style="191" customWidth="1"/>
    <col min="8714" max="8714" width="11.625" style="191" customWidth="1"/>
    <col min="8715" max="8960" width="9" style="191"/>
    <col min="8961" max="8961" width="13.25" style="191" customWidth="1"/>
    <col min="8962" max="8962" width="29" style="191" customWidth="1"/>
    <col min="8963" max="8963" width="26" style="191" customWidth="1"/>
    <col min="8964" max="8964" width="20.25" style="191" customWidth="1"/>
    <col min="8965" max="8965" width="40.875" style="191" customWidth="1"/>
    <col min="8966" max="8967" width="13.125" style="191" customWidth="1"/>
    <col min="8968" max="8968" width="11.5" style="191" customWidth="1"/>
    <col min="8969" max="8969" width="15.875" style="191" customWidth="1"/>
    <col min="8970" max="8970" width="11.625" style="191" customWidth="1"/>
    <col min="8971" max="9216" width="9" style="191"/>
    <col min="9217" max="9217" width="13.25" style="191" customWidth="1"/>
    <col min="9218" max="9218" width="29" style="191" customWidth="1"/>
    <col min="9219" max="9219" width="26" style="191" customWidth="1"/>
    <col min="9220" max="9220" width="20.25" style="191" customWidth="1"/>
    <col min="9221" max="9221" width="40.875" style="191" customWidth="1"/>
    <col min="9222" max="9223" width="13.125" style="191" customWidth="1"/>
    <col min="9224" max="9224" width="11.5" style="191" customWidth="1"/>
    <col min="9225" max="9225" width="15.875" style="191" customWidth="1"/>
    <col min="9226" max="9226" width="11.625" style="191" customWidth="1"/>
    <col min="9227" max="9472" width="9" style="191"/>
    <col min="9473" max="9473" width="13.25" style="191" customWidth="1"/>
    <col min="9474" max="9474" width="29" style="191" customWidth="1"/>
    <col min="9475" max="9475" width="26" style="191" customWidth="1"/>
    <col min="9476" max="9476" width="20.25" style="191" customWidth="1"/>
    <col min="9477" max="9477" width="40.875" style="191" customWidth="1"/>
    <col min="9478" max="9479" width="13.125" style="191" customWidth="1"/>
    <col min="9480" max="9480" width="11.5" style="191" customWidth="1"/>
    <col min="9481" max="9481" width="15.875" style="191" customWidth="1"/>
    <col min="9482" max="9482" width="11.625" style="191" customWidth="1"/>
    <col min="9483" max="9728" width="9" style="191"/>
    <col min="9729" max="9729" width="13.25" style="191" customWidth="1"/>
    <col min="9730" max="9730" width="29" style="191" customWidth="1"/>
    <col min="9731" max="9731" width="26" style="191" customWidth="1"/>
    <col min="9732" max="9732" width="20.25" style="191" customWidth="1"/>
    <col min="9733" max="9733" width="40.875" style="191" customWidth="1"/>
    <col min="9734" max="9735" width="13.125" style="191" customWidth="1"/>
    <col min="9736" max="9736" width="11.5" style="191" customWidth="1"/>
    <col min="9737" max="9737" width="15.875" style="191" customWidth="1"/>
    <col min="9738" max="9738" width="11.625" style="191" customWidth="1"/>
    <col min="9739" max="9984" width="9" style="191"/>
    <col min="9985" max="9985" width="13.25" style="191" customWidth="1"/>
    <col min="9986" max="9986" width="29" style="191" customWidth="1"/>
    <col min="9987" max="9987" width="26" style="191" customWidth="1"/>
    <col min="9988" max="9988" width="20.25" style="191" customWidth="1"/>
    <col min="9989" max="9989" width="40.875" style="191" customWidth="1"/>
    <col min="9990" max="9991" width="13.125" style="191" customWidth="1"/>
    <col min="9992" max="9992" width="11.5" style="191" customWidth="1"/>
    <col min="9993" max="9993" width="15.875" style="191" customWidth="1"/>
    <col min="9994" max="9994" width="11.625" style="191" customWidth="1"/>
    <col min="9995" max="10240" width="9" style="191"/>
    <col min="10241" max="10241" width="13.25" style="191" customWidth="1"/>
    <col min="10242" max="10242" width="29" style="191" customWidth="1"/>
    <col min="10243" max="10243" width="26" style="191" customWidth="1"/>
    <col min="10244" max="10244" width="20.25" style="191" customWidth="1"/>
    <col min="10245" max="10245" width="40.875" style="191" customWidth="1"/>
    <col min="10246" max="10247" width="13.125" style="191" customWidth="1"/>
    <col min="10248" max="10248" width="11.5" style="191" customWidth="1"/>
    <col min="10249" max="10249" width="15.875" style="191" customWidth="1"/>
    <col min="10250" max="10250" width="11.625" style="191" customWidth="1"/>
    <col min="10251" max="10496" width="9" style="191"/>
    <col min="10497" max="10497" width="13.25" style="191" customWidth="1"/>
    <col min="10498" max="10498" width="29" style="191" customWidth="1"/>
    <col min="10499" max="10499" width="26" style="191" customWidth="1"/>
    <col min="10500" max="10500" width="20.25" style="191" customWidth="1"/>
    <col min="10501" max="10501" width="40.875" style="191" customWidth="1"/>
    <col min="10502" max="10503" width="13.125" style="191" customWidth="1"/>
    <col min="10504" max="10504" width="11.5" style="191" customWidth="1"/>
    <col min="10505" max="10505" width="15.875" style="191" customWidth="1"/>
    <col min="10506" max="10506" width="11.625" style="191" customWidth="1"/>
    <col min="10507" max="10752" width="9" style="191"/>
    <col min="10753" max="10753" width="13.25" style="191" customWidth="1"/>
    <col min="10754" max="10754" width="29" style="191" customWidth="1"/>
    <col min="10755" max="10755" width="26" style="191" customWidth="1"/>
    <col min="10756" max="10756" width="20.25" style="191" customWidth="1"/>
    <col min="10757" max="10757" width="40.875" style="191" customWidth="1"/>
    <col min="10758" max="10759" width="13.125" style="191" customWidth="1"/>
    <col min="10760" max="10760" width="11.5" style="191" customWidth="1"/>
    <col min="10761" max="10761" width="15.875" style="191" customWidth="1"/>
    <col min="10762" max="10762" width="11.625" style="191" customWidth="1"/>
    <col min="10763" max="11008" width="9" style="191"/>
    <col min="11009" max="11009" width="13.25" style="191" customWidth="1"/>
    <col min="11010" max="11010" width="29" style="191" customWidth="1"/>
    <col min="11011" max="11011" width="26" style="191" customWidth="1"/>
    <col min="11012" max="11012" width="20.25" style="191" customWidth="1"/>
    <col min="11013" max="11013" width="40.875" style="191" customWidth="1"/>
    <col min="11014" max="11015" width="13.125" style="191" customWidth="1"/>
    <col min="11016" max="11016" width="11.5" style="191" customWidth="1"/>
    <col min="11017" max="11017" width="15.875" style="191" customWidth="1"/>
    <col min="11018" max="11018" width="11.625" style="191" customWidth="1"/>
    <col min="11019" max="11264" width="9" style="191"/>
    <col min="11265" max="11265" width="13.25" style="191" customWidth="1"/>
    <col min="11266" max="11266" width="29" style="191" customWidth="1"/>
    <col min="11267" max="11267" width="26" style="191" customWidth="1"/>
    <col min="11268" max="11268" width="20.25" style="191" customWidth="1"/>
    <col min="11269" max="11269" width="40.875" style="191" customWidth="1"/>
    <col min="11270" max="11271" width="13.125" style="191" customWidth="1"/>
    <col min="11272" max="11272" width="11.5" style="191" customWidth="1"/>
    <col min="11273" max="11273" width="15.875" style="191" customWidth="1"/>
    <col min="11274" max="11274" width="11.625" style="191" customWidth="1"/>
    <col min="11275" max="11520" width="9" style="191"/>
    <col min="11521" max="11521" width="13.25" style="191" customWidth="1"/>
    <col min="11522" max="11522" width="29" style="191" customWidth="1"/>
    <col min="11523" max="11523" width="26" style="191" customWidth="1"/>
    <col min="11524" max="11524" width="20.25" style="191" customWidth="1"/>
    <col min="11525" max="11525" width="40.875" style="191" customWidth="1"/>
    <col min="11526" max="11527" width="13.125" style="191" customWidth="1"/>
    <col min="11528" max="11528" width="11.5" style="191" customWidth="1"/>
    <col min="11529" max="11529" width="15.875" style="191" customWidth="1"/>
    <col min="11530" max="11530" width="11.625" style="191" customWidth="1"/>
    <col min="11531" max="11776" width="9" style="191"/>
    <col min="11777" max="11777" width="13.25" style="191" customWidth="1"/>
    <col min="11778" max="11778" width="29" style="191" customWidth="1"/>
    <col min="11779" max="11779" width="26" style="191" customWidth="1"/>
    <col min="11780" max="11780" width="20.25" style="191" customWidth="1"/>
    <col min="11781" max="11781" width="40.875" style="191" customWidth="1"/>
    <col min="11782" max="11783" width="13.125" style="191" customWidth="1"/>
    <col min="11784" max="11784" width="11.5" style="191" customWidth="1"/>
    <col min="11785" max="11785" width="15.875" style="191" customWidth="1"/>
    <col min="11786" max="11786" width="11.625" style="191" customWidth="1"/>
    <col min="11787" max="12032" width="9" style="191"/>
    <col min="12033" max="12033" width="13.25" style="191" customWidth="1"/>
    <col min="12034" max="12034" width="29" style="191" customWidth="1"/>
    <col min="12035" max="12035" width="26" style="191" customWidth="1"/>
    <col min="12036" max="12036" width="20.25" style="191" customWidth="1"/>
    <col min="12037" max="12037" width="40.875" style="191" customWidth="1"/>
    <col min="12038" max="12039" width="13.125" style="191" customWidth="1"/>
    <col min="12040" max="12040" width="11.5" style="191" customWidth="1"/>
    <col min="12041" max="12041" width="15.875" style="191" customWidth="1"/>
    <col min="12042" max="12042" width="11.625" style="191" customWidth="1"/>
    <col min="12043" max="12288" width="9" style="191"/>
    <col min="12289" max="12289" width="13.25" style="191" customWidth="1"/>
    <col min="12290" max="12290" width="29" style="191" customWidth="1"/>
    <col min="12291" max="12291" width="26" style="191" customWidth="1"/>
    <col min="12292" max="12292" width="20.25" style="191" customWidth="1"/>
    <col min="12293" max="12293" width="40.875" style="191" customWidth="1"/>
    <col min="12294" max="12295" width="13.125" style="191" customWidth="1"/>
    <col min="12296" max="12296" width="11.5" style="191" customWidth="1"/>
    <col min="12297" max="12297" width="15.875" style="191" customWidth="1"/>
    <col min="12298" max="12298" width="11.625" style="191" customWidth="1"/>
    <col min="12299" max="12544" width="9" style="191"/>
    <col min="12545" max="12545" width="13.25" style="191" customWidth="1"/>
    <col min="12546" max="12546" width="29" style="191" customWidth="1"/>
    <col min="12547" max="12547" width="26" style="191" customWidth="1"/>
    <col min="12548" max="12548" width="20.25" style="191" customWidth="1"/>
    <col min="12549" max="12549" width="40.875" style="191" customWidth="1"/>
    <col min="12550" max="12551" width="13.125" style="191" customWidth="1"/>
    <col min="12552" max="12552" width="11.5" style="191" customWidth="1"/>
    <col min="12553" max="12553" width="15.875" style="191" customWidth="1"/>
    <col min="12554" max="12554" width="11.625" style="191" customWidth="1"/>
    <col min="12555" max="12800" width="9" style="191"/>
    <col min="12801" max="12801" width="13.25" style="191" customWidth="1"/>
    <col min="12802" max="12802" width="29" style="191" customWidth="1"/>
    <col min="12803" max="12803" width="26" style="191" customWidth="1"/>
    <col min="12804" max="12804" width="20.25" style="191" customWidth="1"/>
    <col min="12805" max="12805" width="40.875" style="191" customWidth="1"/>
    <col min="12806" max="12807" width="13.125" style="191" customWidth="1"/>
    <col min="12808" max="12808" width="11.5" style="191" customWidth="1"/>
    <col min="12809" max="12809" width="15.875" style="191" customWidth="1"/>
    <col min="12810" max="12810" width="11.625" style="191" customWidth="1"/>
    <col min="12811" max="13056" width="9" style="191"/>
    <col min="13057" max="13057" width="13.25" style="191" customWidth="1"/>
    <col min="13058" max="13058" width="29" style="191" customWidth="1"/>
    <col min="13059" max="13059" width="26" style="191" customWidth="1"/>
    <col min="13060" max="13060" width="20.25" style="191" customWidth="1"/>
    <col min="13061" max="13061" width="40.875" style="191" customWidth="1"/>
    <col min="13062" max="13063" width="13.125" style="191" customWidth="1"/>
    <col min="13064" max="13064" width="11.5" style="191" customWidth="1"/>
    <col min="13065" max="13065" width="15.875" style="191" customWidth="1"/>
    <col min="13066" max="13066" width="11.625" style="191" customWidth="1"/>
    <col min="13067" max="13312" width="9" style="191"/>
    <col min="13313" max="13313" width="13.25" style="191" customWidth="1"/>
    <col min="13314" max="13314" width="29" style="191" customWidth="1"/>
    <col min="13315" max="13315" width="26" style="191" customWidth="1"/>
    <col min="13316" max="13316" width="20.25" style="191" customWidth="1"/>
    <col min="13317" max="13317" width="40.875" style="191" customWidth="1"/>
    <col min="13318" max="13319" width="13.125" style="191" customWidth="1"/>
    <col min="13320" max="13320" width="11.5" style="191" customWidth="1"/>
    <col min="13321" max="13321" width="15.875" style="191" customWidth="1"/>
    <col min="13322" max="13322" width="11.625" style="191" customWidth="1"/>
    <col min="13323" max="13568" width="9" style="191"/>
    <col min="13569" max="13569" width="13.25" style="191" customWidth="1"/>
    <col min="13570" max="13570" width="29" style="191" customWidth="1"/>
    <col min="13571" max="13571" width="26" style="191" customWidth="1"/>
    <col min="13572" max="13572" width="20.25" style="191" customWidth="1"/>
    <col min="13573" max="13573" width="40.875" style="191" customWidth="1"/>
    <col min="13574" max="13575" width="13.125" style="191" customWidth="1"/>
    <col min="13576" max="13576" width="11.5" style="191" customWidth="1"/>
    <col min="13577" max="13577" width="15.875" style="191" customWidth="1"/>
    <col min="13578" max="13578" width="11.625" style="191" customWidth="1"/>
    <col min="13579" max="13824" width="9" style="191"/>
    <col min="13825" max="13825" width="13.25" style="191" customWidth="1"/>
    <col min="13826" max="13826" width="29" style="191" customWidth="1"/>
    <col min="13827" max="13827" width="26" style="191" customWidth="1"/>
    <col min="13828" max="13828" width="20.25" style="191" customWidth="1"/>
    <col min="13829" max="13829" width="40.875" style="191" customWidth="1"/>
    <col min="13830" max="13831" width="13.125" style="191" customWidth="1"/>
    <col min="13832" max="13832" width="11.5" style="191" customWidth="1"/>
    <col min="13833" max="13833" width="15.875" style="191" customWidth="1"/>
    <col min="13834" max="13834" width="11.625" style="191" customWidth="1"/>
    <col min="13835" max="14080" width="9" style="191"/>
    <col min="14081" max="14081" width="13.25" style="191" customWidth="1"/>
    <col min="14082" max="14082" width="29" style="191" customWidth="1"/>
    <col min="14083" max="14083" width="26" style="191" customWidth="1"/>
    <col min="14084" max="14084" width="20.25" style="191" customWidth="1"/>
    <col min="14085" max="14085" width="40.875" style="191" customWidth="1"/>
    <col min="14086" max="14087" width="13.125" style="191" customWidth="1"/>
    <col min="14088" max="14088" width="11.5" style="191" customWidth="1"/>
    <col min="14089" max="14089" width="15.875" style="191" customWidth="1"/>
    <col min="14090" max="14090" width="11.625" style="191" customWidth="1"/>
    <col min="14091" max="14336" width="9" style="191"/>
    <col min="14337" max="14337" width="13.25" style="191" customWidth="1"/>
    <col min="14338" max="14338" width="29" style="191" customWidth="1"/>
    <col min="14339" max="14339" width="26" style="191" customWidth="1"/>
    <col min="14340" max="14340" width="20.25" style="191" customWidth="1"/>
    <col min="14341" max="14341" width="40.875" style="191" customWidth="1"/>
    <col min="14342" max="14343" width="13.125" style="191" customWidth="1"/>
    <col min="14344" max="14344" width="11.5" style="191" customWidth="1"/>
    <col min="14345" max="14345" width="15.875" style="191" customWidth="1"/>
    <col min="14346" max="14346" width="11.625" style="191" customWidth="1"/>
    <col min="14347" max="14592" width="9" style="191"/>
    <col min="14593" max="14593" width="13.25" style="191" customWidth="1"/>
    <col min="14594" max="14594" width="29" style="191" customWidth="1"/>
    <col min="14595" max="14595" width="26" style="191" customWidth="1"/>
    <col min="14596" max="14596" width="20.25" style="191" customWidth="1"/>
    <col min="14597" max="14597" width="40.875" style="191" customWidth="1"/>
    <col min="14598" max="14599" width="13.125" style="191" customWidth="1"/>
    <col min="14600" max="14600" width="11.5" style="191" customWidth="1"/>
    <col min="14601" max="14601" width="15.875" style="191" customWidth="1"/>
    <col min="14602" max="14602" width="11.625" style="191" customWidth="1"/>
    <col min="14603" max="14848" width="9" style="191"/>
    <col min="14849" max="14849" width="13.25" style="191" customWidth="1"/>
    <col min="14850" max="14850" width="29" style="191" customWidth="1"/>
    <col min="14851" max="14851" width="26" style="191" customWidth="1"/>
    <col min="14852" max="14852" width="20.25" style="191" customWidth="1"/>
    <col min="14853" max="14853" width="40.875" style="191" customWidth="1"/>
    <col min="14854" max="14855" width="13.125" style="191" customWidth="1"/>
    <col min="14856" max="14856" width="11.5" style="191" customWidth="1"/>
    <col min="14857" max="14857" width="15.875" style="191" customWidth="1"/>
    <col min="14858" max="14858" width="11.625" style="191" customWidth="1"/>
    <col min="14859" max="15104" width="9" style="191"/>
    <col min="15105" max="15105" width="13.25" style="191" customWidth="1"/>
    <col min="15106" max="15106" width="29" style="191" customWidth="1"/>
    <col min="15107" max="15107" width="26" style="191" customWidth="1"/>
    <col min="15108" max="15108" width="20.25" style="191" customWidth="1"/>
    <col min="15109" max="15109" width="40.875" style="191" customWidth="1"/>
    <col min="15110" max="15111" width="13.125" style="191" customWidth="1"/>
    <col min="15112" max="15112" width="11.5" style="191" customWidth="1"/>
    <col min="15113" max="15113" width="15.875" style="191" customWidth="1"/>
    <col min="15114" max="15114" width="11.625" style="191" customWidth="1"/>
    <col min="15115" max="15360" width="9" style="191"/>
    <col min="15361" max="15361" width="13.25" style="191" customWidth="1"/>
    <col min="15362" max="15362" width="29" style="191" customWidth="1"/>
    <col min="15363" max="15363" width="26" style="191" customWidth="1"/>
    <col min="15364" max="15364" width="20.25" style="191" customWidth="1"/>
    <col min="15365" max="15365" width="40.875" style="191" customWidth="1"/>
    <col min="15366" max="15367" width="13.125" style="191" customWidth="1"/>
    <col min="15368" max="15368" width="11.5" style="191" customWidth="1"/>
    <col min="15369" max="15369" width="15.875" style="191" customWidth="1"/>
    <col min="15370" max="15370" width="11.625" style="191" customWidth="1"/>
    <col min="15371" max="15616" width="9" style="191"/>
    <col min="15617" max="15617" width="13.25" style="191" customWidth="1"/>
    <col min="15618" max="15618" width="29" style="191" customWidth="1"/>
    <col min="15619" max="15619" width="26" style="191" customWidth="1"/>
    <col min="15620" max="15620" width="20.25" style="191" customWidth="1"/>
    <col min="15621" max="15621" width="40.875" style="191" customWidth="1"/>
    <col min="15622" max="15623" width="13.125" style="191" customWidth="1"/>
    <col min="15624" max="15624" width="11.5" style="191" customWidth="1"/>
    <col min="15625" max="15625" width="15.875" style="191" customWidth="1"/>
    <col min="15626" max="15626" width="11.625" style="191" customWidth="1"/>
    <col min="15627" max="15872" width="9" style="191"/>
    <col min="15873" max="15873" width="13.25" style="191" customWidth="1"/>
    <col min="15874" max="15874" width="29" style="191" customWidth="1"/>
    <col min="15875" max="15875" width="26" style="191" customWidth="1"/>
    <col min="15876" max="15876" width="20.25" style="191" customWidth="1"/>
    <col min="15877" max="15877" width="40.875" style="191" customWidth="1"/>
    <col min="15878" max="15879" width="13.125" style="191" customWidth="1"/>
    <col min="15880" max="15880" width="11.5" style="191" customWidth="1"/>
    <col min="15881" max="15881" width="15.875" style="191" customWidth="1"/>
    <col min="15882" max="15882" width="11.625" style="191" customWidth="1"/>
    <col min="15883" max="16128" width="9" style="191"/>
    <col min="16129" max="16129" width="13.25" style="191" customWidth="1"/>
    <col min="16130" max="16130" width="29" style="191" customWidth="1"/>
    <col min="16131" max="16131" width="26" style="191" customWidth="1"/>
    <col min="16132" max="16132" width="20.25" style="191" customWidth="1"/>
    <col min="16133" max="16133" width="40.875" style="191" customWidth="1"/>
    <col min="16134" max="16135" width="13.125" style="191" customWidth="1"/>
    <col min="16136" max="16136" width="11.5" style="191" customWidth="1"/>
    <col min="16137" max="16137" width="15.875" style="191" customWidth="1"/>
    <col min="16138" max="16138" width="11.625" style="191" customWidth="1"/>
    <col min="16139" max="16384" width="9" style="191"/>
  </cols>
  <sheetData>
    <row r="1" spans="1:9" ht="18.75">
      <c r="A1" s="289" t="s">
        <v>738</v>
      </c>
      <c r="B1" s="290"/>
      <c r="C1" s="290"/>
      <c r="D1" s="290"/>
      <c r="E1" s="290"/>
      <c r="F1" s="290"/>
      <c r="G1" s="290"/>
      <c r="H1" s="290"/>
      <c r="I1" s="191"/>
    </row>
    <row r="2" spans="1:9" ht="20.100000000000001" customHeight="1">
      <c r="A2" s="192" t="s">
        <v>739</v>
      </c>
      <c r="B2" s="192" t="s">
        <v>593</v>
      </c>
      <c r="C2" s="192" t="s">
        <v>2</v>
      </c>
      <c r="D2" s="192" t="s">
        <v>686</v>
      </c>
      <c r="E2" s="192" t="s">
        <v>687</v>
      </c>
      <c r="F2" s="192" t="s">
        <v>688</v>
      </c>
      <c r="G2" s="192" t="s">
        <v>689</v>
      </c>
      <c r="H2" s="193" t="s">
        <v>740</v>
      </c>
    </row>
    <row r="3" spans="1:9" s="199" customFormat="1" ht="20.100000000000001" customHeight="1">
      <c r="A3" s="291" t="s">
        <v>743</v>
      </c>
      <c r="B3" s="294" t="s">
        <v>744</v>
      </c>
      <c r="C3" s="294" t="s">
        <v>741</v>
      </c>
      <c r="D3" s="196" t="s">
        <v>745</v>
      </c>
      <c r="E3" s="196" t="s">
        <v>746</v>
      </c>
      <c r="F3" s="195">
        <v>1</v>
      </c>
      <c r="G3" s="195">
        <v>99000</v>
      </c>
      <c r="H3" s="197">
        <v>99000</v>
      </c>
      <c r="I3" s="198" t="s">
        <v>742</v>
      </c>
    </row>
    <row r="4" spans="1:9" s="199" customFormat="1" ht="20.100000000000001" customHeight="1">
      <c r="A4" s="292" t="s">
        <v>743</v>
      </c>
      <c r="B4" s="295" t="s">
        <v>744</v>
      </c>
      <c r="C4" s="295"/>
      <c r="D4" s="196" t="s">
        <v>747</v>
      </c>
      <c r="E4" s="196" t="s">
        <v>748</v>
      </c>
      <c r="F4" s="195">
        <v>1</v>
      </c>
      <c r="G4" s="195">
        <v>100000</v>
      </c>
      <c r="H4" s="197">
        <v>100000</v>
      </c>
      <c r="I4" s="200"/>
    </row>
    <row r="5" spans="1:9" s="199" customFormat="1" ht="20.100000000000001" customHeight="1">
      <c r="A5" s="292" t="s">
        <v>743</v>
      </c>
      <c r="B5" s="295" t="s">
        <v>744</v>
      </c>
      <c r="C5" s="295"/>
      <c r="D5" s="196" t="s">
        <v>749</v>
      </c>
      <c r="E5" s="196" t="s">
        <v>750</v>
      </c>
      <c r="F5" s="195">
        <v>1</v>
      </c>
      <c r="G5" s="195">
        <v>100000</v>
      </c>
      <c r="H5" s="197">
        <v>100000</v>
      </c>
      <c r="I5" s="200"/>
    </row>
    <row r="6" spans="1:9" s="199" customFormat="1" ht="20.100000000000001" customHeight="1">
      <c r="A6" s="292" t="s">
        <v>743</v>
      </c>
      <c r="B6" s="295" t="s">
        <v>744</v>
      </c>
      <c r="C6" s="295"/>
      <c r="D6" s="196" t="s">
        <v>751</v>
      </c>
      <c r="E6" s="196" t="s">
        <v>752</v>
      </c>
      <c r="F6" s="195">
        <v>1</v>
      </c>
      <c r="G6" s="195">
        <v>50000</v>
      </c>
      <c r="H6" s="197">
        <v>50000</v>
      </c>
      <c r="I6" s="200"/>
    </row>
    <row r="7" spans="1:9" s="199" customFormat="1" ht="20.100000000000001" customHeight="1">
      <c r="A7" s="292" t="s">
        <v>743</v>
      </c>
      <c r="B7" s="295" t="s">
        <v>744</v>
      </c>
      <c r="C7" s="295"/>
      <c r="D7" s="196" t="s">
        <v>753</v>
      </c>
      <c r="E7" s="196" t="s">
        <v>754</v>
      </c>
      <c r="F7" s="195">
        <v>1</v>
      </c>
      <c r="G7" s="195">
        <v>76000</v>
      </c>
      <c r="H7" s="197">
        <v>76000</v>
      </c>
      <c r="I7" s="200"/>
    </row>
    <row r="8" spans="1:9" s="199" customFormat="1" ht="20.100000000000001" customHeight="1">
      <c r="A8" s="293" t="s">
        <v>743</v>
      </c>
      <c r="B8" s="296" t="s">
        <v>744</v>
      </c>
      <c r="C8" s="296"/>
      <c r="D8" s="196" t="s">
        <v>755</v>
      </c>
      <c r="E8" s="196" t="s">
        <v>756</v>
      </c>
      <c r="F8" s="195">
        <v>1</v>
      </c>
      <c r="G8" s="195">
        <v>75000</v>
      </c>
      <c r="H8" s="197">
        <v>75000</v>
      </c>
      <c r="I8" s="200"/>
    </row>
    <row r="9" spans="1:9" s="199" customFormat="1" ht="20.100000000000001" customHeight="1">
      <c r="A9" s="201" t="s">
        <v>558</v>
      </c>
      <c r="B9" s="202"/>
      <c r="C9" s="202"/>
      <c r="D9" s="196"/>
      <c r="E9" s="196"/>
      <c r="F9" s="195"/>
      <c r="G9" s="195"/>
      <c r="H9" s="197">
        <f>SUBTOTAL(9,H3:H8)</f>
        <v>500000</v>
      </c>
      <c r="I9" s="200"/>
    </row>
  </sheetData>
  <mergeCells count="4">
    <mergeCell ref="A1:H1"/>
    <mergeCell ref="A3:A8"/>
    <mergeCell ref="B3:B8"/>
    <mergeCell ref="C3:C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G7"/>
  <sheetViews>
    <sheetView workbookViewId="0">
      <selection activeCell="A8" sqref="A8:XFD24"/>
    </sheetView>
  </sheetViews>
  <sheetFormatPr defaultRowHeight="13.5" outlineLevelRow="2"/>
  <cols>
    <col min="1" max="1" width="16.75" style="183" customWidth="1"/>
    <col min="2" max="2" width="19.75" style="183" customWidth="1"/>
    <col min="3" max="3" width="17.375" style="183" customWidth="1"/>
    <col min="4" max="4" width="29" style="183" customWidth="1"/>
    <col min="5" max="5" width="9" style="183"/>
    <col min="6" max="6" width="12.625" style="183" customWidth="1"/>
    <col min="7" max="7" width="14.625" style="183" customWidth="1"/>
    <col min="8" max="16384" width="9" style="183"/>
  </cols>
  <sheetData>
    <row r="1" spans="1:7" ht="24" customHeight="1">
      <c r="A1" s="297" t="s">
        <v>766</v>
      </c>
      <c r="B1" s="298"/>
      <c r="C1" s="298"/>
      <c r="D1" s="298"/>
      <c r="E1" s="298"/>
      <c r="F1" s="298"/>
      <c r="G1" s="298"/>
    </row>
    <row r="2" spans="1:7" s="208" customFormat="1" ht="18" customHeight="1">
      <c r="A2" s="205" t="s">
        <v>555</v>
      </c>
      <c r="B2" s="206" t="s">
        <v>593</v>
      </c>
      <c r="C2" s="206" t="s">
        <v>2</v>
      </c>
      <c r="D2" s="206" t="s">
        <v>757</v>
      </c>
      <c r="E2" s="206" t="s">
        <v>688</v>
      </c>
      <c r="F2" s="207" t="s">
        <v>689</v>
      </c>
      <c r="G2" s="207" t="s">
        <v>758</v>
      </c>
    </row>
    <row r="3" spans="1:7" s="208" customFormat="1" ht="18" customHeight="1" outlineLevel="2">
      <c r="A3" s="205" t="s">
        <v>546</v>
      </c>
      <c r="B3" s="209" t="s">
        <v>764</v>
      </c>
      <c r="C3" s="210" t="s">
        <v>759</v>
      </c>
      <c r="D3" s="210" t="s">
        <v>760</v>
      </c>
      <c r="E3" s="211">
        <v>1</v>
      </c>
      <c r="F3" s="212">
        <v>20000</v>
      </c>
      <c r="G3" s="212">
        <f t="shared" ref="G3:G6" si="0">E3*F3</f>
        <v>20000</v>
      </c>
    </row>
    <row r="4" spans="1:7" s="208" customFormat="1" ht="18" customHeight="1" outlineLevel="2">
      <c r="A4" s="205" t="s">
        <v>546</v>
      </c>
      <c r="B4" s="209" t="s">
        <v>764</v>
      </c>
      <c r="C4" s="210" t="s">
        <v>762</v>
      </c>
      <c r="D4" s="210" t="s">
        <v>763</v>
      </c>
      <c r="E4" s="211">
        <v>1</v>
      </c>
      <c r="F4" s="212">
        <v>10000</v>
      </c>
      <c r="G4" s="212">
        <f t="shared" si="0"/>
        <v>10000</v>
      </c>
    </row>
    <row r="5" spans="1:7" s="208" customFormat="1" ht="18" customHeight="1" outlineLevel="2">
      <c r="A5" s="205" t="s">
        <v>546</v>
      </c>
      <c r="B5" s="209" t="s">
        <v>765</v>
      </c>
      <c r="C5" s="210" t="s">
        <v>759</v>
      </c>
      <c r="D5" s="210" t="s">
        <v>761</v>
      </c>
      <c r="E5" s="211">
        <v>1</v>
      </c>
      <c r="F5" s="212">
        <v>20000</v>
      </c>
      <c r="G5" s="212">
        <f t="shared" si="0"/>
        <v>20000</v>
      </c>
    </row>
    <row r="6" spans="1:7" s="208" customFormat="1" ht="18" customHeight="1" outlineLevel="2">
      <c r="A6" s="205" t="s">
        <v>546</v>
      </c>
      <c r="B6" s="209" t="s">
        <v>765</v>
      </c>
      <c r="C6" s="210" t="s">
        <v>759</v>
      </c>
      <c r="D6" s="210" t="s">
        <v>760</v>
      </c>
      <c r="E6" s="211">
        <v>1</v>
      </c>
      <c r="F6" s="212">
        <v>20000</v>
      </c>
      <c r="G6" s="212">
        <f t="shared" si="0"/>
        <v>20000</v>
      </c>
    </row>
    <row r="7" spans="1:7" s="208" customFormat="1" ht="18" customHeight="1" outlineLevel="1">
      <c r="A7" s="213" t="s">
        <v>558</v>
      </c>
      <c r="B7" s="209"/>
      <c r="C7" s="210"/>
      <c r="D7" s="210"/>
      <c r="E7" s="211"/>
      <c r="F7" s="212"/>
      <c r="G7" s="212">
        <f>SUBTOTAL(9,G3:G6)</f>
        <v>70000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J4"/>
  <sheetViews>
    <sheetView workbookViewId="0">
      <selection activeCell="B8" sqref="B8"/>
    </sheetView>
  </sheetViews>
  <sheetFormatPr defaultColWidth="9" defaultRowHeight="12"/>
  <cols>
    <col min="1" max="1" width="7" style="214" customWidth="1"/>
    <col min="2" max="2" width="19" style="231" customWidth="1"/>
    <col min="3" max="3" width="12.5" style="232" customWidth="1"/>
    <col min="4" max="4" width="30.25" style="232" customWidth="1"/>
    <col min="5" max="5" width="10.25" style="231" hidden="1" customWidth="1"/>
    <col min="6" max="6" width="11.125" style="233" hidden="1" customWidth="1"/>
    <col min="7" max="7" width="10.375" style="214" hidden="1" customWidth="1"/>
    <col min="8" max="8" width="11.125" style="214" hidden="1" customWidth="1"/>
    <col min="9" max="19" width="8.875" style="214" hidden="1" customWidth="1"/>
    <col min="20" max="20" width="16.125" style="214" hidden="1" customWidth="1"/>
    <col min="21" max="25" width="8.875" style="214" hidden="1" customWidth="1"/>
    <col min="26" max="26" width="10.75" style="214" hidden="1" customWidth="1"/>
    <col min="27" max="27" width="9.75" style="214" hidden="1" customWidth="1"/>
    <col min="28" max="28" width="10.125" style="214" hidden="1" customWidth="1"/>
    <col min="29" max="29" width="11" style="214" hidden="1" customWidth="1"/>
    <col min="30" max="30" width="9.5" style="214" hidden="1" customWidth="1"/>
    <col min="31" max="31" width="11.25" style="214" hidden="1" customWidth="1"/>
    <col min="32" max="32" width="10.375" style="214" hidden="1" customWidth="1"/>
    <col min="33" max="33" width="11.875" style="214" hidden="1" customWidth="1"/>
    <col min="34" max="35" width="0" style="214" hidden="1" customWidth="1"/>
    <col min="36" max="36" width="13.125" style="214" customWidth="1"/>
    <col min="37" max="16384" width="9" style="214"/>
  </cols>
  <sheetData>
    <row r="1" spans="1:36" ht="20.25">
      <c r="A1" s="299" t="s">
        <v>767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285"/>
      <c r="AA1" s="285"/>
      <c r="AB1" s="285"/>
      <c r="AC1" s="285"/>
      <c r="AD1" s="285"/>
      <c r="AE1" s="285"/>
      <c r="AF1" s="285"/>
      <c r="AG1" s="285"/>
      <c r="AH1" s="285"/>
      <c r="AI1" s="285"/>
      <c r="AJ1" s="285"/>
    </row>
    <row r="2" spans="1:36">
      <c r="A2" s="215" t="s">
        <v>768</v>
      </c>
      <c r="B2" s="215" t="s">
        <v>592</v>
      </c>
      <c r="C2" s="215" t="s">
        <v>769</v>
      </c>
      <c r="D2" s="216" t="s">
        <v>770</v>
      </c>
      <c r="E2" s="217" t="s">
        <v>771</v>
      </c>
      <c r="F2" s="218" t="s">
        <v>772</v>
      </c>
      <c r="G2" s="216" t="s">
        <v>773</v>
      </c>
      <c r="H2" s="216" t="s">
        <v>774</v>
      </c>
      <c r="I2" s="300" t="s">
        <v>775</v>
      </c>
      <c r="J2" s="300"/>
      <c r="K2" s="300"/>
      <c r="L2" s="300" t="s">
        <v>776</v>
      </c>
      <c r="M2" s="300"/>
      <c r="N2" s="300"/>
      <c r="O2" s="300" t="s">
        <v>777</v>
      </c>
      <c r="P2" s="300"/>
      <c r="Q2" s="300"/>
      <c r="R2" s="300" t="s">
        <v>778</v>
      </c>
      <c r="S2" s="300"/>
      <c r="T2" s="300"/>
      <c r="U2" s="300" t="s">
        <v>779</v>
      </c>
      <c r="V2" s="300"/>
      <c r="W2" s="300"/>
      <c r="X2" s="300" t="s">
        <v>780</v>
      </c>
      <c r="Y2" s="300"/>
      <c r="Z2" s="219" t="s">
        <v>781</v>
      </c>
      <c r="AA2" s="219" t="s">
        <v>782</v>
      </c>
      <c r="AB2" s="219" t="s">
        <v>783</v>
      </c>
      <c r="AC2" s="219" t="s">
        <v>784</v>
      </c>
      <c r="AD2" s="217" t="s">
        <v>785</v>
      </c>
      <c r="AE2" s="220" t="s">
        <v>786</v>
      </c>
      <c r="AF2" s="221" t="s">
        <v>787</v>
      </c>
      <c r="AG2" s="217" t="s">
        <v>788</v>
      </c>
      <c r="AH2" s="215" t="s">
        <v>789</v>
      </c>
      <c r="AI2" s="217" t="s">
        <v>790</v>
      </c>
      <c r="AJ2" s="217" t="s">
        <v>791</v>
      </c>
    </row>
    <row r="3" spans="1:36" ht="12.75">
      <c r="A3" s="215">
        <v>1</v>
      </c>
      <c r="B3" s="215" t="s">
        <v>533</v>
      </c>
      <c r="C3" s="222" t="s">
        <v>792</v>
      </c>
      <c r="D3" s="223" t="s">
        <v>460</v>
      </c>
      <c r="E3" s="215"/>
      <c r="F3" s="215"/>
      <c r="G3" s="215">
        <f>SUM(I3+L3+O3+R3+U3+X3)</f>
        <v>23</v>
      </c>
      <c r="H3" s="215">
        <f>SUM(J3,M3,P3,S3,V3,Y3)</f>
        <v>758</v>
      </c>
      <c r="I3" s="215">
        <v>4</v>
      </c>
      <c r="J3" s="215">
        <v>139</v>
      </c>
      <c r="K3" s="224">
        <f>J3/I3</f>
        <v>34.75</v>
      </c>
      <c r="L3" s="215">
        <v>4</v>
      </c>
      <c r="M3" s="215">
        <v>147</v>
      </c>
      <c r="N3" s="229">
        <f>M3/L3</f>
        <v>36.75</v>
      </c>
      <c r="O3" s="215">
        <v>5</v>
      </c>
      <c r="P3" s="215">
        <v>166</v>
      </c>
      <c r="Q3" s="229">
        <f>P3/O3</f>
        <v>33.200000000000003</v>
      </c>
      <c r="R3" s="215">
        <v>5</v>
      </c>
      <c r="S3" s="215">
        <v>140</v>
      </c>
      <c r="T3" s="229">
        <f>S3/R3</f>
        <v>28</v>
      </c>
      <c r="U3" s="215">
        <v>5</v>
      </c>
      <c r="V3" s="215">
        <v>166</v>
      </c>
      <c r="W3" s="229">
        <f>V3/U3</f>
        <v>33.200000000000003</v>
      </c>
      <c r="X3" s="215"/>
      <c r="Y3" s="215"/>
      <c r="Z3" s="215">
        <f>[2]中学学生数统计!Q65</f>
        <v>16</v>
      </c>
      <c r="AA3" s="215">
        <f>[2]中学学生数统计!R65</f>
        <v>542</v>
      </c>
      <c r="AB3" s="215"/>
      <c r="AC3" s="225"/>
      <c r="AD3" s="225">
        <f t="shared" ref="AD3" si="0">F3+H3+AA3+AC3</f>
        <v>1300</v>
      </c>
      <c r="AE3" s="225">
        <f>[2]教职工数!C54</f>
        <v>128</v>
      </c>
      <c r="AF3" s="225"/>
      <c r="AG3" s="226">
        <v>14562500</v>
      </c>
      <c r="AH3" s="227"/>
      <c r="AI3" s="227">
        <v>2</v>
      </c>
      <c r="AJ3" s="228">
        <v>101954</v>
      </c>
    </row>
    <row r="4" spans="1:36" ht="12.75">
      <c r="A4" s="215"/>
      <c r="B4" s="230" t="s">
        <v>558</v>
      </c>
      <c r="C4" s="222"/>
      <c r="D4" s="223"/>
      <c r="E4" s="215"/>
      <c r="F4" s="215"/>
      <c r="G4" s="215"/>
      <c r="H4" s="215"/>
      <c r="I4" s="215"/>
      <c r="J4" s="215"/>
      <c r="K4" s="224"/>
      <c r="L4" s="215"/>
      <c r="M4" s="215"/>
      <c r="N4" s="229"/>
      <c r="O4" s="215"/>
      <c r="P4" s="215"/>
      <c r="Q4" s="229"/>
      <c r="R4" s="215"/>
      <c r="S4" s="215"/>
      <c r="T4" s="229"/>
      <c r="U4" s="215"/>
      <c r="V4" s="215"/>
      <c r="W4" s="229"/>
      <c r="X4" s="215"/>
      <c r="Y4" s="215"/>
      <c r="Z4" s="215"/>
      <c r="AA4" s="215"/>
      <c r="AB4" s="215"/>
      <c r="AC4" s="225"/>
      <c r="AD4" s="225"/>
      <c r="AE4" s="225"/>
      <c r="AF4" s="225"/>
      <c r="AG4" s="226"/>
      <c r="AH4" s="227"/>
      <c r="AI4" s="227"/>
      <c r="AJ4" s="228">
        <f>SUBTOTAL(9,AJ3:AJ3)</f>
        <v>101954</v>
      </c>
    </row>
  </sheetData>
  <mergeCells count="7"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22</vt:i4>
      </vt:variant>
      <vt:variant>
        <vt:lpstr>命名范围</vt:lpstr>
      </vt:variant>
      <vt:variant>
        <vt:i4>13</vt:i4>
      </vt:variant>
    </vt:vector>
  </HeadingPairs>
  <TitlesOfParts>
    <vt:vector size="35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莘庄镇汇总</vt:lpstr>
      <vt:lpstr>2022年校舍维修尾款</vt:lpstr>
      <vt:lpstr>学前科</vt:lpstr>
      <vt:lpstr>普教一科</vt:lpstr>
      <vt:lpstr>普教二科</vt:lpstr>
      <vt:lpstr>教育学院</vt:lpstr>
      <vt:lpstr>抚恤金</vt:lpstr>
      <vt:lpstr>'2022年绩效清算'!Print_Area</vt:lpstr>
      <vt:lpstr>'2022年校舍维修尾款'!Print_Area</vt:lpstr>
      <vt:lpstr>教育学院!Print_Area</vt:lpstr>
      <vt:lpstr>浦江镇!Print_Area</vt:lpstr>
      <vt:lpstr>普教二科!Print_Area</vt:lpstr>
      <vt:lpstr>普教一科!Print_Area</vt:lpstr>
      <vt:lpstr>学前科!Print_Area</vt:lpstr>
      <vt:lpstr>'2022年绩效清算'!Print_Titles</vt:lpstr>
      <vt:lpstr>教育学院!Print_Titles</vt:lpstr>
      <vt:lpstr>浦江镇!Print_Titles</vt:lpstr>
      <vt:lpstr>普教二科!Print_Titles</vt:lpstr>
      <vt:lpstr>普教一科!Print_Titles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2023-04-24T01:41:27Z</cp:lastPrinted>
  <dcterms:created xsi:type="dcterms:W3CDTF">2022-11-10T02:18:00Z</dcterms:created>
  <dcterms:modified xsi:type="dcterms:W3CDTF">2023-04-26T02:53:07Z</dcterms:modified>
</cp:coreProperties>
</file>