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05" windowWidth="1980" windowHeight="11655"/>
  </bookViews>
  <sheets>
    <sheet name="吴泾镇" sheetId="31" r:id="rId1"/>
    <sheet name="科艺体德专项" sheetId="28" state="hidden" r:id="rId2"/>
    <sheet name="中小学教育教学" sheetId="29" state="hidden" r:id="rId3"/>
    <sheet name="教育学院" sheetId="26" state="hidden" r:id="rId4"/>
    <sheet name="保安经费" sheetId="3" state="hidden" r:id="rId5"/>
    <sheet name="视频联网" sheetId="4" state="hidden" r:id="rId6"/>
    <sheet name="农民工学校生均补贴" sheetId="9" state="hidden" r:id="rId7"/>
    <sheet name="农民工学校资助" sheetId="10" state="hidden" r:id="rId8"/>
    <sheet name="农民工学校减免书薄费" sheetId="11" state="hidden" r:id="rId9"/>
    <sheet name="民办学前资助" sheetId="19" state="hidden" r:id="rId10"/>
    <sheet name="民办学校补贴" sheetId="13" state="hidden" r:id="rId11"/>
    <sheet name="民办义务教育减免书薄费" sheetId="15" state="hidden" r:id="rId12"/>
    <sheet name="储备教师" sheetId="23" state="hidden" r:id="rId13"/>
  </sheets>
  <externalReferences>
    <externalReference r:id="rId14"/>
  </externalReferences>
  <definedNames>
    <definedName name="_xlnm._FilterDatabase" localSheetId="3" hidden="1">教育学院!$A$2:$G$4</definedName>
    <definedName name="_xlnm.Print_Area" localSheetId="4">保安经费!$A$1:$L$16</definedName>
    <definedName name="_xlnm.Print_Area" localSheetId="12">储备教师!$A$1:$H$8</definedName>
    <definedName name="_xlnm.Print_Area" localSheetId="3">教育学院!$A$1:$G$4</definedName>
    <definedName name="_xlnm.Print_Area" localSheetId="1">科艺体德专项!$A$1:$H$4</definedName>
    <definedName name="_xlnm.Print_Area" localSheetId="10">民办学校补贴!$A$1:$R$5</definedName>
    <definedName name="_xlnm.Print_Area" localSheetId="8">农民工学校减免书薄费!#REF!</definedName>
    <definedName name="_xlnm.Print_Area" localSheetId="6">农民工学校生均补贴!$A$1:$I$5</definedName>
    <definedName name="_xlnm.Print_Area" localSheetId="7">农民工学校资助!#REF!</definedName>
    <definedName name="_xlnm.Print_Area" localSheetId="5">视频联网!$A$1:$L$10</definedName>
    <definedName name="_xlnm.Print_Area" localSheetId="2">中小学教育教学!$A$1:$H$8</definedName>
    <definedName name="_xlnm.Print_Titles" localSheetId="4">保安经费!$1:$2</definedName>
    <definedName name="_xlnm.Print_Titles" localSheetId="12">储备教师!$1:$2</definedName>
    <definedName name="_xlnm.Print_Titles" localSheetId="3">教育学院!$1:$2</definedName>
    <definedName name="_xlnm.Print_Titles" localSheetId="1">科艺体德专项!$1:$2</definedName>
    <definedName name="_xlnm.Print_Titles" localSheetId="10">民办学校补贴!$1:$3</definedName>
    <definedName name="_xlnm.Print_Titles" localSheetId="6">农民工学校生均补贴!$1:$3</definedName>
    <definedName name="_xlnm.Print_Titles" localSheetId="5">视频联网!$1:$2</definedName>
    <definedName name="_xlnm.Print_Titles" localSheetId="2">中小学教育教学!$1:$2</definedName>
  </definedNames>
  <calcPr calcId="124519"/>
</workbook>
</file>

<file path=xl/calcChain.xml><?xml version="1.0" encoding="utf-8"?>
<calcChain xmlns="http://schemas.openxmlformats.org/spreadsheetml/2006/main">
  <c r="D16" i="31"/>
  <c r="E16"/>
  <c r="C16"/>
  <c r="E5"/>
  <c r="E6"/>
  <c r="E7"/>
  <c r="E8"/>
  <c r="E9"/>
  <c r="E10"/>
  <c r="E11"/>
  <c r="E12"/>
  <c r="E13"/>
  <c r="E14"/>
  <c r="E15"/>
  <c r="E4"/>
  <c r="C15"/>
  <c r="D15" s="1"/>
  <c r="C14"/>
  <c r="D14" s="1"/>
  <c r="C13"/>
  <c r="D13" s="1"/>
  <c r="C12"/>
  <c r="D12" s="1"/>
  <c r="C11"/>
  <c r="D11" s="1"/>
  <c r="C10"/>
  <c r="D10" s="1"/>
  <c r="C9"/>
  <c r="D9" s="1"/>
  <c r="C8"/>
  <c r="D8" s="1"/>
  <c r="C7"/>
  <c r="D7" s="1"/>
  <c r="C6"/>
  <c r="C5"/>
  <c r="C4"/>
  <c r="H8" i="29" l="1"/>
  <c r="G3" i="26" l="1"/>
  <c r="G4" l="1"/>
  <c r="G3" i="28"/>
  <c r="H7" i="23"/>
  <c r="H6"/>
  <c r="H5"/>
  <c r="H4"/>
  <c r="H3"/>
  <c r="H8" l="1"/>
  <c r="G4" i="28"/>
  <c r="F6" i="15" l="1"/>
  <c r="E6"/>
  <c r="I5"/>
  <c r="I4"/>
  <c r="I6" s="1"/>
  <c r="O5" i="13"/>
  <c r="K5"/>
  <c r="J5" s="1"/>
  <c r="H5"/>
  <c r="E5"/>
  <c r="Q4"/>
  <c r="Q5" s="1"/>
  <c r="M4"/>
  <c r="J4"/>
  <c r="G4"/>
  <c r="N4" s="1"/>
  <c r="N5" l="1"/>
  <c r="R4"/>
  <c r="G5"/>
  <c r="M7" i="19"/>
  <c r="L7"/>
  <c r="K7"/>
  <c r="J7"/>
  <c r="I7"/>
  <c r="H7"/>
  <c r="G7"/>
  <c r="F7"/>
  <c r="E7"/>
  <c r="D7"/>
  <c r="N6"/>
  <c r="O5" s="1"/>
  <c r="N5"/>
  <c r="N7" s="1"/>
  <c r="G5" i="11"/>
  <c r="E5"/>
  <c r="G4"/>
  <c r="J6" i="10"/>
  <c r="I6"/>
  <c r="H6"/>
  <c r="G6"/>
  <c r="F6"/>
  <c r="E6"/>
  <c r="D6"/>
  <c r="K5"/>
  <c r="L5" s="1"/>
  <c r="L6" s="1"/>
  <c r="K6" s="1"/>
  <c r="D5" i="9"/>
  <c r="H4"/>
  <c r="F4"/>
  <c r="I4" s="1"/>
  <c r="I5" s="1"/>
  <c r="H5" s="1"/>
  <c r="L9" i="4"/>
  <c r="L8"/>
  <c r="L7"/>
  <c r="L6"/>
  <c r="L5"/>
  <c r="L4"/>
  <c r="L10" s="1"/>
  <c r="L3"/>
  <c r="M5" i="13" l="1"/>
  <c r="R5"/>
  <c r="O7" i="19"/>
  <c r="O6"/>
  <c r="F5" i="9"/>
  <c r="G16" i="3"/>
  <c r="F16"/>
  <c r="I15"/>
  <c r="I14"/>
  <c r="I13"/>
  <c r="I12"/>
  <c r="I11"/>
  <c r="I10"/>
  <c r="I9"/>
  <c r="I7"/>
  <c r="I6"/>
  <c r="I5"/>
  <c r="I4"/>
  <c r="I3"/>
  <c r="I16" l="1"/>
</calcChain>
</file>

<file path=xl/sharedStrings.xml><?xml version="1.0" encoding="utf-8"?>
<sst xmlns="http://schemas.openxmlformats.org/spreadsheetml/2006/main" count="365" uniqueCount="200">
  <si>
    <t>镇属</t>
    <phoneticPr fontId="1" type="noConversion"/>
  </si>
  <si>
    <t>一次分配合计</t>
    <phoneticPr fontId="1" type="noConversion"/>
  </si>
  <si>
    <t>其中：教育局</t>
    <phoneticPr fontId="1" type="noConversion"/>
  </si>
  <si>
    <t>吴泾</t>
    <phoneticPr fontId="1" type="noConversion"/>
  </si>
  <si>
    <t>序号</t>
  </si>
  <si>
    <t>学校名称</t>
  </si>
  <si>
    <t>学校办别</t>
  </si>
  <si>
    <t>学校类别</t>
  </si>
  <si>
    <t>所在街镇</t>
  </si>
  <si>
    <t>合计服务数量
（不含摄像头）</t>
  </si>
  <si>
    <t>合计服务数量（含摄像头）</t>
  </si>
  <si>
    <t>总数</t>
  </si>
  <si>
    <t>单价
（不含摄像头）
元/月/路</t>
  </si>
  <si>
    <t>单价
（含摄像头）
元/月/路</t>
  </si>
  <si>
    <t>服务期
（月）</t>
  </si>
  <si>
    <t>总价</t>
  </si>
  <si>
    <t>小学</t>
  </si>
  <si>
    <t>镇管</t>
  </si>
  <si>
    <t>幼儿园</t>
  </si>
  <si>
    <t>农民工小学</t>
    <phoneticPr fontId="16" type="noConversion"/>
  </si>
  <si>
    <t>上海市闵行区景东小学</t>
  </si>
  <si>
    <t>吴泾镇</t>
  </si>
  <si>
    <t>闵行区塘湾中心幼儿园</t>
  </si>
  <si>
    <t>华东师范大学闵行永德实验幼儿园尚义分园</t>
  </si>
  <si>
    <t>闵行区吴泾第三幼儿园</t>
  </si>
  <si>
    <t>华东师范大学闵行永德实验幼儿园</t>
  </si>
  <si>
    <t>华东师范大学闵行永德实验小学</t>
  </si>
  <si>
    <t>上海闵行区民办塘湾小学</t>
  </si>
  <si>
    <t>吴泾镇 汇总</t>
  </si>
  <si>
    <t>2024年镇级视频联网项目预算</t>
    <phoneticPr fontId="1" type="noConversion"/>
  </si>
  <si>
    <t>幼儿园</t>
    <phoneticPr fontId="3" type="noConversion"/>
  </si>
  <si>
    <t>小学</t>
    <phoneticPr fontId="3" type="noConversion"/>
  </si>
  <si>
    <t>其他</t>
    <phoneticPr fontId="3" type="noConversion"/>
  </si>
  <si>
    <t>不叠加护校</t>
    <phoneticPr fontId="3" type="noConversion"/>
  </si>
  <si>
    <r>
      <rPr>
        <sz val="10"/>
        <rFont val="宋体"/>
        <family val="3"/>
        <charset val="134"/>
      </rPr>
      <t>景东小学</t>
    </r>
  </si>
  <si>
    <t>九</t>
    <phoneticPr fontId="3" type="noConversion"/>
  </si>
  <si>
    <t>塘湾中心幼儿园</t>
    <phoneticPr fontId="3" type="noConversion"/>
  </si>
  <si>
    <r>
      <rPr>
        <sz val="10"/>
        <rFont val="宋体"/>
        <family val="3"/>
        <charset val="134"/>
      </rPr>
      <t>吴泾三幼</t>
    </r>
  </si>
  <si>
    <t>华东师范大学闵行永德实验幼儿园</t>
    <phoneticPr fontId="3" type="noConversion"/>
  </si>
  <si>
    <r>
      <t>2018</t>
    </r>
    <r>
      <rPr>
        <sz val="10"/>
        <rFont val="宋体"/>
        <family val="3"/>
        <charset val="134"/>
      </rPr>
      <t>年</t>
    </r>
    <r>
      <rPr>
        <sz val="10"/>
        <rFont val="Arial"/>
        <family val="2"/>
      </rPr>
      <t>7</t>
    </r>
    <r>
      <rPr>
        <sz val="10"/>
        <rFont val="宋体"/>
        <family val="3"/>
        <charset val="134"/>
      </rPr>
      <t>月</t>
    </r>
    <r>
      <rPr>
        <sz val="10"/>
        <rFont val="Arial"/>
        <family val="2"/>
      </rPr>
      <t>1</t>
    </r>
    <r>
      <rPr>
        <sz val="10"/>
        <rFont val="宋体"/>
        <family val="3"/>
        <charset val="134"/>
      </rPr>
      <t>日派驻</t>
    </r>
    <phoneticPr fontId="3" type="noConversion"/>
  </si>
  <si>
    <t>华东师范大学闵行永德实验幼儿园（尚德）</t>
    <phoneticPr fontId="3" type="noConversion"/>
  </si>
  <si>
    <r>
      <rPr>
        <sz val="10"/>
        <rFont val="宋体"/>
        <family val="3"/>
        <charset val="134"/>
      </rPr>
      <t>吴泾社区学校</t>
    </r>
  </si>
  <si>
    <t>华东师范大学闵行永德实验小学</t>
    <phoneticPr fontId="3" type="noConversion"/>
  </si>
  <si>
    <t>公办</t>
    <phoneticPr fontId="3" type="noConversion"/>
  </si>
  <si>
    <t>农民工小学</t>
    <phoneticPr fontId="3" type="noConversion"/>
  </si>
  <si>
    <t>民办</t>
    <phoneticPr fontId="3" type="noConversion"/>
  </si>
  <si>
    <t>塘湾小学</t>
    <phoneticPr fontId="3" type="noConversion"/>
  </si>
  <si>
    <t>塘湾小学（剑川路校区）</t>
    <phoneticPr fontId="3" type="noConversion"/>
  </si>
  <si>
    <r>
      <rPr>
        <sz val="9"/>
        <color indexed="8"/>
        <rFont val="宋体"/>
        <family val="3"/>
        <charset val="134"/>
      </rPr>
      <t>民办南塘幼儿园</t>
    </r>
  </si>
  <si>
    <t>贝蓓幼儿园</t>
  </si>
  <si>
    <t>花朵幼儿园</t>
  </si>
  <si>
    <t>民办吴泾贝儿幼儿园</t>
    <phoneticPr fontId="3" type="noConversion"/>
  </si>
  <si>
    <t>镇属</t>
  </si>
  <si>
    <t>合计</t>
  </si>
  <si>
    <t>吴泾</t>
  </si>
  <si>
    <t>吴泾 汇总</t>
  </si>
  <si>
    <t xml:space="preserve"> 单位名称</t>
  </si>
  <si>
    <t>吴泾合计</t>
  </si>
  <si>
    <t>学段</t>
    <phoneticPr fontId="1" type="noConversion"/>
  </si>
  <si>
    <t>2023年第一学期各资助类型金额</t>
    <phoneticPr fontId="1" type="noConversion"/>
  </si>
  <si>
    <t>全年</t>
    <phoneticPr fontId="1" type="noConversion"/>
  </si>
  <si>
    <t>建档立卡贫困家庭学生</t>
    <phoneticPr fontId="1" type="noConversion"/>
  </si>
  <si>
    <t>适龄孤儿</t>
    <phoneticPr fontId="1" type="noConversion"/>
  </si>
  <si>
    <t>低收入家庭学生</t>
  </si>
  <si>
    <t>困境儿童</t>
  </si>
  <si>
    <t>合计</t>
    <phoneticPr fontId="1" type="noConversion"/>
  </si>
  <si>
    <t>低保家庭学生</t>
    <phoneticPr fontId="1" type="noConversion"/>
  </si>
  <si>
    <t>烈士家庭学生数</t>
  </si>
  <si>
    <t>残疾学生</t>
    <phoneticPr fontId="1" type="noConversion"/>
  </si>
  <si>
    <t>金额</t>
  </si>
  <si>
    <t>学段</t>
  </si>
  <si>
    <t>2023年第一学期资助金额</t>
    <phoneticPr fontId="1" type="noConversion"/>
  </si>
  <si>
    <t>餐费</t>
  </si>
  <si>
    <t>点心费</t>
  </si>
  <si>
    <t>生活用品</t>
  </si>
  <si>
    <t>体检费</t>
  </si>
  <si>
    <t>校车费</t>
  </si>
  <si>
    <t>延时服务费</t>
  </si>
  <si>
    <t>课程配套标准材料费</t>
  </si>
  <si>
    <t>课外教育活动费</t>
  </si>
  <si>
    <t>城镇居民基本医疗保险费</t>
  </si>
  <si>
    <t>吴泾小计</t>
    <phoneticPr fontId="1" type="noConversion"/>
  </si>
  <si>
    <t>乡镇</t>
  </si>
  <si>
    <t>隶属关系</t>
  </si>
  <si>
    <t>学校</t>
  </si>
  <si>
    <t>小计</t>
    <phoneticPr fontId="3" type="noConversion"/>
  </si>
  <si>
    <t>合计</t>
    <phoneticPr fontId="3" type="noConversion"/>
  </si>
  <si>
    <t>人数</t>
  </si>
  <si>
    <t>标准</t>
  </si>
  <si>
    <t>序号</t>
    <phoneticPr fontId="3" type="noConversion"/>
  </si>
  <si>
    <r>
      <t>202</t>
    </r>
    <r>
      <rPr>
        <sz val="16"/>
        <color indexed="8"/>
        <rFont val="宋体"/>
        <family val="3"/>
        <charset val="134"/>
      </rPr>
      <t>4</t>
    </r>
    <r>
      <rPr>
        <sz val="16"/>
        <color indexed="8"/>
        <rFont val="宋体"/>
        <family val="3"/>
        <charset val="134"/>
      </rPr>
      <t>年民办中小学生均经费预算表</t>
    </r>
    <phoneticPr fontId="3" type="noConversion"/>
  </si>
  <si>
    <t>小学（1160元/学期/人）</t>
    <phoneticPr fontId="3" type="noConversion"/>
  </si>
  <si>
    <t>中学（1370元/学期/人）</t>
    <phoneticPr fontId="3" type="noConversion"/>
  </si>
  <si>
    <t>民办义务教育寄宿生补助（150/学期）（初中教育）</t>
    <phoneticPr fontId="3" type="noConversion"/>
  </si>
  <si>
    <t>民办高中学费补贴（650/学期）</t>
  </si>
  <si>
    <t>上海民办圣华紫竹双语学校</t>
    <phoneticPr fontId="3" type="noConversion"/>
  </si>
  <si>
    <t>吴泾小计</t>
  </si>
  <si>
    <t>学生数</t>
  </si>
  <si>
    <t>生均消耗性材料/体检</t>
    <phoneticPr fontId="3" type="noConversion"/>
  </si>
  <si>
    <t>生均拨款数</t>
    <phoneticPr fontId="3" type="noConversion"/>
  </si>
  <si>
    <t>预算数</t>
    <phoneticPr fontId="3" type="noConversion"/>
  </si>
  <si>
    <r>
      <t>202</t>
    </r>
    <r>
      <rPr>
        <b/>
        <sz val="14"/>
        <color indexed="8"/>
        <rFont val="宋体"/>
        <family val="3"/>
        <charset val="134"/>
      </rPr>
      <t>4年闵行区随迁子女学校生均经费和消耗性材料预算数</t>
    </r>
    <phoneticPr fontId="3" type="noConversion"/>
  </si>
  <si>
    <t>塘湾小学</t>
  </si>
  <si>
    <t>2024年义务教育资助预算表</t>
    <phoneticPr fontId="1" type="noConversion"/>
  </si>
  <si>
    <t>保育教育费</t>
    <phoneticPr fontId="1" type="noConversion"/>
  </si>
  <si>
    <t>上海闵行区民办吴泾贝儿幼儿园</t>
  </si>
  <si>
    <t>上海闵行区民办吴泾贝蓓幼儿园</t>
  </si>
  <si>
    <r>
      <t>202</t>
    </r>
    <r>
      <rPr>
        <b/>
        <sz val="12"/>
        <color indexed="8"/>
        <rFont val="宋体"/>
        <family val="3"/>
        <charset val="134"/>
      </rPr>
      <t>4</t>
    </r>
    <r>
      <rPr>
        <b/>
        <sz val="12"/>
        <color indexed="8"/>
        <rFont val="宋体"/>
        <family val="3"/>
        <charset val="134"/>
      </rPr>
      <t>年闵行区中小学簿册费预算数</t>
    </r>
    <phoneticPr fontId="3" type="noConversion"/>
  </si>
  <si>
    <t>小学生每学期17元/生</t>
    <phoneticPr fontId="3" type="noConversion"/>
  </si>
  <si>
    <t>初中生每学期21元/生</t>
    <phoneticPr fontId="3" type="noConversion"/>
  </si>
  <si>
    <r>
      <t>202</t>
    </r>
    <r>
      <rPr>
        <sz val="10"/>
        <color indexed="8"/>
        <rFont val="宋体"/>
        <family val="3"/>
        <charset val="134"/>
      </rPr>
      <t>4</t>
    </r>
    <r>
      <rPr>
        <sz val="10"/>
        <color indexed="8"/>
        <rFont val="宋体"/>
        <family val="3"/>
        <charset val="134"/>
      </rPr>
      <t>年预算数</t>
    </r>
    <phoneticPr fontId="3" type="noConversion"/>
  </si>
  <si>
    <t>小学生</t>
    <phoneticPr fontId="3" type="noConversion"/>
  </si>
  <si>
    <t>初中数</t>
    <phoneticPr fontId="3" type="noConversion"/>
  </si>
  <si>
    <t>上海民办圣华紫竹双语学校</t>
  </si>
  <si>
    <t>民办初中</t>
  </si>
  <si>
    <t>民办小学</t>
  </si>
  <si>
    <t>学生人数</t>
    <phoneticPr fontId="3" type="noConversion"/>
  </si>
  <si>
    <t>17元/生/学期</t>
    <phoneticPr fontId="3" type="noConversion"/>
  </si>
  <si>
    <t>农民工小学</t>
    <phoneticPr fontId="1" type="noConversion"/>
  </si>
  <si>
    <t>学生数</t>
    <phoneticPr fontId="3" type="noConversion"/>
  </si>
  <si>
    <t>学校名称</t>
    <phoneticPr fontId="3" type="noConversion"/>
  </si>
  <si>
    <t>办学类型</t>
    <phoneticPr fontId="3" type="noConversion"/>
  </si>
  <si>
    <t>所属街镇</t>
    <phoneticPr fontId="3" type="noConversion"/>
  </si>
  <si>
    <t>校区门数</t>
    <phoneticPr fontId="3" type="noConversion"/>
  </si>
  <si>
    <t>在岗人数</t>
    <phoneticPr fontId="3" type="noConversion"/>
  </si>
  <si>
    <t>值班单价</t>
    <phoneticPr fontId="3" type="noConversion"/>
  </si>
  <si>
    <t>值班金额</t>
    <phoneticPr fontId="3" type="noConversion"/>
  </si>
  <si>
    <t>所属大队</t>
    <phoneticPr fontId="3" type="noConversion"/>
  </si>
  <si>
    <t>备注</t>
    <phoneticPr fontId="3" type="noConversion"/>
  </si>
  <si>
    <r>
      <rPr>
        <sz val="10"/>
        <rFont val="宋体"/>
        <family val="3"/>
        <charset val="134"/>
      </rPr>
      <t>吴泾镇小计</t>
    </r>
  </si>
  <si>
    <t>项目名称</t>
  </si>
  <si>
    <t>项目内容</t>
  </si>
  <si>
    <t>项目明细</t>
  </si>
  <si>
    <t>数量</t>
  </si>
  <si>
    <t>单价</t>
  </si>
  <si>
    <t>姓名</t>
  </si>
  <si>
    <t>录用单位</t>
  </si>
  <si>
    <t>隶属</t>
  </si>
  <si>
    <t>镇属</t>
    <phoneticPr fontId="1" type="noConversion"/>
  </si>
  <si>
    <t>教师类型</t>
  </si>
  <si>
    <t>学校阶段</t>
  </si>
  <si>
    <t>金额
（1~12月）</t>
    <phoneticPr fontId="1" type="noConversion"/>
  </si>
  <si>
    <t>储备教师</t>
  </si>
  <si>
    <t>谢沈缘</t>
  </si>
  <si>
    <t>吴泾镇</t>
    <phoneticPr fontId="1" type="noConversion"/>
  </si>
  <si>
    <t>顾凌燕</t>
  </si>
  <si>
    <t>柯东</t>
  </si>
  <si>
    <t>吴泾镇</t>
    <phoneticPr fontId="1" type="noConversion"/>
  </si>
  <si>
    <t>陈瑜凝</t>
  </si>
  <si>
    <t>杨昕怡</t>
  </si>
  <si>
    <t>2024年储备教师预算表</t>
    <phoneticPr fontId="1" type="noConversion"/>
  </si>
  <si>
    <t>项目明细</t>
    <phoneticPr fontId="1" type="noConversion"/>
  </si>
  <si>
    <t>镇级金额</t>
  </si>
  <si>
    <t>区骨干系列培养项目</t>
  </si>
  <si>
    <t>第二届种子基地所在学校</t>
    <phoneticPr fontId="1" type="noConversion"/>
  </si>
  <si>
    <t>吴泾第三幼儿园</t>
  </si>
  <si>
    <t>2024年镇管单位专项预算（培训专项）</t>
    <phoneticPr fontId="1" type="noConversion"/>
  </si>
  <si>
    <t>培训专项</t>
    <phoneticPr fontId="1" type="noConversion"/>
  </si>
  <si>
    <t>科艺体德专项</t>
    <phoneticPr fontId="1" type="noConversion"/>
  </si>
  <si>
    <t>2024年镇管单位科艺体德项目（普教一科）</t>
  </si>
  <si>
    <t>预算单位</t>
  </si>
  <si>
    <t>备注</t>
  </si>
  <si>
    <t>教学课时费、专家指导费、学生活动与实践等</t>
  </si>
  <si>
    <t>戏曲传承与发展（昆曲）</t>
  </si>
  <si>
    <t>2024年镇级预算（普教二科）</t>
  </si>
  <si>
    <t>金额</t>
    <phoneticPr fontId="3" type="noConversion"/>
  </si>
  <si>
    <t>学区化集团化建设</t>
  </si>
  <si>
    <t>已沟通</t>
  </si>
  <si>
    <t>共享体育、心理课程，承办体育赛事等</t>
  </si>
  <si>
    <t>新颁布文件</t>
  </si>
  <si>
    <t>《上海市促进中小学校体育工作高质量发展进一步提升学生体质健康水平行动方案》、《全面加强和改进新时代学生心理健康工作
专项行动实施方案》</t>
  </si>
  <si>
    <t>集团共享课程、赛事承办</t>
  </si>
  <si>
    <t>闵行区吴泾镇教育委员会</t>
  </si>
  <si>
    <t>教师发展项目</t>
  </si>
  <si>
    <t>教师选拔、培养、交流及成果交流展示等相关工作</t>
  </si>
  <si>
    <t>区域教育发展引领</t>
  </si>
  <si>
    <t>区域高质量发展规划、调研、交流互访、合作、展示等相关工作</t>
  </si>
  <si>
    <t>中小幼教育教学提升及优质辐射项目</t>
  </si>
  <si>
    <t>学校教育教学提升项目培育、辐射及交流展示等相关工作</t>
  </si>
  <si>
    <t>中小幼办学特色培育及辐射项目</t>
  </si>
  <si>
    <t>学校办学特色项目培育、辐射及交流展示等相关工作</t>
  </si>
  <si>
    <t>街镇</t>
    <phoneticPr fontId="1" type="noConversion"/>
  </si>
  <si>
    <t>2024年镇管学校保安经费预算</t>
    <phoneticPr fontId="3" type="noConversion"/>
  </si>
  <si>
    <t>学生数</t>
    <phoneticPr fontId="1" type="noConversion"/>
  </si>
  <si>
    <t>2024年学前教育资助预算表</t>
    <phoneticPr fontId="1" type="noConversion"/>
  </si>
  <si>
    <t>2024年教育费附加镇级使用部分第一次分配附表</t>
    <phoneticPr fontId="1" type="noConversion"/>
  </si>
  <si>
    <t>吴泾镇：</t>
    <phoneticPr fontId="3" type="noConversion"/>
  </si>
  <si>
    <t>单位：元</t>
    <phoneticPr fontId="3" type="noConversion"/>
  </si>
  <si>
    <t>项目</t>
    <phoneticPr fontId="3" type="noConversion"/>
  </si>
  <si>
    <t>其中：乡镇</t>
    <phoneticPr fontId="1" type="noConversion"/>
  </si>
  <si>
    <t>保安经费</t>
    <phoneticPr fontId="3" type="noConversion"/>
  </si>
  <si>
    <t>视频联网</t>
    <phoneticPr fontId="1" type="noConversion"/>
  </si>
  <si>
    <t>民办学前教育资助</t>
    <phoneticPr fontId="1" type="noConversion"/>
  </si>
  <si>
    <t>民办学校生均补贴</t>
    <phoneticPr fontId="1" type="noConversion"/>
  </si>
  <si>
    <t>民办学校减免书簿费</t>
    <phoneticPr fontId="1" type="noConversion"/>
  </si>
  <si>
    <t>储备教师</t>
    <phoneticPr fontId="1" type="noConversion"/>
  </si>
  <si>
    <t>中小学教育教学</t>
    <phoneticPr fontId="1" type="noConversion"/>
  </si>
  <si>
    <t>民办随迁子女学校补贴</t>
    <phoneticPr fontId="1" type="noConversion"/>
  </si>
  <si>
    <t>民办随迁子女学校学生资助</t>
    <phoneticPr fontId="1" type="noConversion"/>
  </si>
  <si>
    <t>民办随迁子女学校减免书簿费</t>
    <phoneticPr fontId="1" type="noConversion"/>
  </si>
</sst>
</file>

<file path=xl/styles.xml><?xml version="1.0" encoding="utf-8"?>
<styleSheet xmlns="http://schemas.openxmlformats.org/spreadsheetml/2006/main">
  <numFmts count="8">
    <numFmt numFmtId="43" formatCode="_ * #,##0.00_ ;_ * \-#,##0.00_ ;_ * &quot;-&quot;??_ ;_ @_ "/>
    <numFmt numFmtId="176" formatCode="[$-F800]dddd\,\ mmmm\ dd\,\ yyyy"/>
    <numFmt numFmtId="177" formatCode="0.00_ "/>
    <numFmt numFmtId="178" formatCode="0.00_);[Red]\(0.00\)"/>
    <numFmt numFmtId="179" formatCode="_-* #,##0_-;\-* #,##0_-;_-* &quot;-&quot;_-;_-@_-"/>
    <numFmt numFmtId="180" formatCode="[$-409]d/mmm/yy;@"/>
    <numFmt numFmtId="181" formatCode="0_);\(0\)"/>
    <numFmt numFmtId="182" formatCode="#,##0.00_ "/>
  </numFmts>
  <fonts count="58">
    <font>
      <sz val="11"/>
      <color theme="1"/>
      <name val="宋体"/>
      <family val="2"/>
      <charset val="134"/>
      <scheme val="minor"/>
    </font>
    <font>
      <sz val="9"/>
      <name val="宋体"/>
      <family val="2"/>
      <charset val="134"/>
      <scheme val="minor"/>
    </font>
    <font>
      <sz val="11"/>
      <color theme="1"/>
      <name val="宋体"/>
      <family val="3"/>
      <charset val="134"/>
      <scheme val="minor"/>
    </font>
    <font>
      <sz val="9"/>
      <name val="宋体"/>
      <family val="3"/>
      <charset val="134"/>
    </font>
    <font>
      <sz val="11"/>
      <color theme="1"/>
      <name val="宋体"/>
      <family val="2"/>
      <charset val="134"/>
      <scheme val="minor"/>
    </font>
    <font>
      <sz val="11"/>
      <color indexed="8"/>
      <name val="Arial"/>
      <family val="2"/>
    </font>
    <font>
      <sz val="10"/>
      <name val="宋体"/>
      <family val="3"/>
      <charset val="134"/>
    </font>
    <font>
      <sz val="12"/>
      <name val="宋体"/>
      <family val="3"/>
      <charset val="134"/>
    </font>
    <font>
      <sz val="11"/>
      <name val="宋体"/>
      <family val="2"/>
      <charset val="134"/>
      <scheme val="minor"/>
    </font>
    <font>
      <sz val="10"/>
      <color theme="1"/>
      <name val="宋体"/>
      <family val="3"/>
      <charset val="134"/>
      <scheme val="minor"/>
    </font>
    <font>
      <sz val="11"/>
      <color indexed="8"/>
      <name val="宋体"/>
      <family val="3"/>
      <charset val="134"/>
      <scheme val="minor"/>
    </font>
    <font>
      <b/>
      <sz val="10"/>
      <color indexed="8"/>
      <name val="微软雅黑"/>
      <family val="2"/>
      <charset val="134"/>
    </font>
    <font>
      <b/>
      <sz val="10"/>
      <name val="微软雅黑"/>
      <family val="2"/>
      <charset val="134"/>
    </font>
    <font>
      <sz val="10"/>
      <color theme="1"/>
      <name val="微软雅黑"/>
      <family val="2"/>
      <charset val="134"/>
    </font>
    <font>
      <sz val="10"/>
      <color indexed="8"/>
      <name val="微软雅黑"/>
      <family val="2"/>
      <charset val="134"/>
    </font>
    <font>
      <sz val="10"/>
      <name val="微软雅黑"/>
      <family val="2"/>
      <charset val="134"/>
    </font>
    <font>
      <sz val="9"/>
      <name val="宋体"/>
      <family val="3"/>
      <charset val="134"/>
      <scheme val="minor"/>
    </font>
    <font>
      <sz val="16"/>
      <color theme="1"/>
      <name val="微软雅黑"/>
      <family val="2"/>
      <charset val="134"/>
    </font>
    <font>
      <sz val="16"/>
      <color theme="1"/>
      <name val="宋体"/>
      <family val="2"/>
      <charset val="134"/>
      <scheme val="minor"/>
    </font>
    <font>
      <b/>
      <sz val="14"/>
      <color indexed="8"/>
      <name val="微软雅黑"/>
      <family val="2"/>
      <charset val="134"/>
    </font>
    <font>
      <sz val="10"/>
      <color indexed="8"/>
      <name val="Arial"/>
      <family val="2"/>
    </font>
    <font>
      <sz val="10"/>
      <name val="Arial"/>
      <family val="2"/>
    </font>
    <font>
      <sz val="10"/>
      <color indexed="8"/>
      <name val="宋体"/>
      <family val="3"/>
      <charset val="134"/>
    </font>
    <font>
      <b/>
      <sz val="10"/>
      <name val="宋体"/>
      <family val="3"/>
      <charset val="134"/>
    </font>
    <font>
      <sz val="9"/>
      <color indexed="8"/>
      <name val="宋体"/>
      <family val="3"/>
      <charset val="134"/>
    </font>
    <font>
      <sz val="9"/>
      <color indexed="8"/>
      <name val="Times New Roman"/>
      <family val="1"/>
    </font>
    <font>
      <b/>
      <sz val="14"/>
      <name val="宋体"/>
      <family val="3"/>
      <charset val="134"/>
      <scheme val="minor"/>
    </font>
    <font>
      <sz val="10"/>
      <name val="宋体"/>
      <family val="3"/>
      <charset val="134"/>
      <scheme val="minor"/>
    </font>
    <font>
      <sz val="11"/>
      <name val="宋体"/>
      <family val="3"/>
      <charset val="134"/>
    </font>
    <font>
      <sz val="11"/>
      <name val="楷体_GB2312"/>
      <family val="3"/>
      <charset val="134"/>
    </font>
    <font>
      <sz val="10"/>
      <color theme="1"/>
      <name val="宋体"/>
      <family val="3"/>
      <charset val="134"/>
    </font>
    <font>
      <sz val="10.5"/>
      <color theme="1"/>
      <name val="宋体"/>
      <family val="3"/>
      <charset val="134"/>
    </font>
    <font>
      <sz val="9"/>
      <color theme="1"/>
      <name val="宋体"/>
      <family val="3"/>
      <charset val="134"/>
      <scheme val="minor"/>
    </font>
    <font>
      <sz val="9"/>
      <color theme="1"/>
      <name val="宋体"/>
      <family val="3"/>
      <charset val="134"/>
      <scheme val="major"/>
    </font>
    <font>
      <sz val="9"/>
      <color theme="1"/>
      <name val="宋体"/>
      <family val="3"/>
      <charset val="134"/>
    </font>
    <font>
      <sz val="16"/>
      <color theme="1"/>
      <name val="宋体"/>
      <family val="3"/>
      <charset val="134"/>
      <scheme val="minor"/>
    </font>
    <font>
      <sz val="16"/>
      <color indexed="8"/>
      <name val="宋体"/>
      <family val="3"/>
      <charset val="134"/>
    </font>
    <font>
      <sz val="10"/>
      <color indexed="8"/>
      <name val="宋体"/>
      <family val="3"/>
      <charset val="134"/>
      <scheme val="minor"/>
    </font>
    <font>
      <b/>
      <sz val="10"/>
      <color indexed="8"/>
      <name val="宋体"/>
      <family val="3"/>
      <charset val="134"/>
      <scheme val="minor"/>
    </font>
    <font>
      <b/>
      <sz val="14"/>
      <color indexed="8"/>
      <name val="宋体"/>
      <family val="3"/>
      <charset val="134"/>
      <scheme val="minor"/>
    </font>
    <font>
      <b/>
      <sz val="14"/>
      <color indexed="8"/>
      <name val="宋体"/>
      <family val="3"/>
      <charset val="134"/>
    </font>
    <font>
      <b/>
      <sz val="12"/>
      <color indexed="8"/>
      <name val="宋体"/>
      <family val="3"/>
      <charset val="134"/>
      <scheme val="minor"/>
    </font>
    <font>
      <b/>
      <sz val="12"/>
      <color indexed="8"/>
      <name val="宋体"/>
      <family val="3"/>
      <charset val="134"/>
    </font>
    <font>
      <b/>
      <sz val="11"/>
      <color theme="1"/>
      <name val="宋体"/>
      <family val="2"/>
      <charset val="134"/>
      <scheme val="minor"/>
    </font>
    <font>
      <sz val="14"/>
      <color theme="1"/>
      <name val="宋体"/>
      <family val="2"/>
      <charset val="134"/>
      <scheme val="minor"/>
    </font>
    <font>
      <sz val="14"/>
      <color theme="1"/>
      <name val="宋体"/>
      <family val="3"/>
      <charset val="134"/>
      <scheme val="minor"/>
    </font>
    <font>
      <b/>
      <sz val="16"/>
      <color indexed="8"/>
      <name val="宋体"/>
      <family val="3"/>
      <charset val="134"/>
    </font>
    <font>
      <b/>
      <sz val="10"/>
      <color theme="1"/>
      <name val="宋体"/>
      <family val="3"/>
      <charset val="134"/>
      <scheme val="minor"/>
    </font>
    <font>
      <b/>
      <sz val="16"/>
      <name val="宋体"/>
      <family val="3"/>
      <charset val="134"/>
    </font>
    <font>
      <sz val="18"/>
      <name val="宋体"/>
      <family val="3"/>
      <charset val="134"/>
      <scheme val="minor"/>
    </font>
    <font>
      <b/>
      <sz val="9"/>
      <name val="宋体"/>
      <family val="3"/>
      <charset val="134"/>
      <scheme val="minor"/>
    </font>
    <font>
      <sz val="12"/>
      <name val="Arial"/>
      <family val="2"/>
    </font>
    <font>
      <sz val="10"/>
      <color rgb="FFFF0000"/>
      <name val="宋体"/>
      <family val="3"/>
      <charset val="134"/>
    </font>
    <font>
      <b/>
      <sz val="10"/>
      <color theme="1"/>
      <name val="宋体"/>
      <family val="3"/>
      <charset val="134"/>
    </font>
    <font>
      <b/>
      <sz val="16"/>
      <name val="宋体"/>
      <family val="3"/>
      <charset val="134"/>
      <scheme val="major"/>
    </font>
    <font>
      <sz val="14"/>
      <name val="仿宋"/>
      <family val="3"/>
      <charset val="134"/>
    </font>
    <font>
      <sz val="12"/>
      <name val="仿宋"/>
      <family val="3"/>
      <charset val="134"/>
    </font>
    <font>
      <sz val="12"/>
      <color theme="1"/>
      <name val="仿宋"/>
      <family val="3"/>
      <charset val="134"/>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thin">
        <color auto="1"/>
      </left>
      <right style="thin">
        <color auto="1"/>
      </right>
      <top style="thin">
        <color auto="1"/>
      </top>
      <bottom style="thin">
        <color auto="1"/>
      </bottom>
      <diagonal/>
    </border>
  </borders>
  <cellStyleXfs count="37">
    <xf numFmtId="0" fontId="0" fillId="0" borderId="0">
      <alignment vertical="center"/>
    </xf>
    <xf numFmtId="176" fontId="2" fillId="0" borderId="0">
      <alignment vertical="center"/>
    </xf>
    <xf numFmtId="43" fontId="4" fillId="0" borderId="0" applyFont="0" applyFill="0" applyBorder="0" applyAlignment="0" applyProtection="0">
      <alignment vertical="center"/>
    </xf>
    <xf numFmtId="0" fontId="7" fillId="0" borderId="0"/>
    <xf numFmtId="176" fontId="6" fillId="0" borderId="0"/>
    <xf numFmtId="176" fontId="6" fillId="0" borderId="0"/>
    <xf numFmtId="176" fontId="6" fillId="0" borderId="0"/>
    <xf numFmtId="176" fontId="6" fillId="0" borderId="0"/>
    <xf numFmtId="176" fontId="2" fillId="0" borderId="0">
      <alignment vertical="center"/>
    </xf>
    <xf numFmtId="176" fontId="2" fillId="0" borderId="0">
      <alignment vertical="center"/>
    </xf>
    <xf numFmtId="176" fontId="4" fillId="0" borderId="0">
      <alignment vertical="center"/>
    </xf>
    <xf numFmtId="0" fontId="2" fillId="0" borderId="0">
      <alignment vertical="center"/>
    </xf>
    <xf numFmtId="0" fontId="7" fillId="0" borderId="0">
      <alignment vertical="center"/>
    </xf>
    <xf numFmtId="176" fontId="2" fillId="0" borderId="0">
      <alignment vertical="center"/>
    </xf>
    <xf numFmtId="0" fontId="10" fillId="0" borderId="0">
      <alignment vertical="center"/>
    </xf>
    <xf numFmtId="176" fontId="6" fillId="0" borderId="0"/>
    <xf numFmtId="0" fontId="2" fillId="0" borderId="0">
      <alignment vertical="center"/>
    </xf>
    <xf numFmtId="0" fontId="2" fillId="0" borderId="0">
      <alignment vertical="center"/>
    </xf>
    <xf numFmtId="0" fontId="7" fillId="0" borderId="0"/>
    <xf numFmtId="0" fontId="7" fillId="0" borderId="0"/>
    <xf numFmtId="176" fontId="7" fillId="0" borderId="0"/>
    <xf numFmtId="0" fontId="4" fillId="0" borderId="0">
      <alignment vertical="center"/>
    </xf>
    <xf numFmtId="179" fontId="7" fillId="0" borderId="0" applyFont="0" applyFill="0" applyBorder="0" applyAlignment="0" applyProtection="0">
      <alignment vertical="center"/>
    </xf>
    <xf numFmtId="179" fontId="7" fillId="0" borderId="0" applyFont="0" applyFill="0" applyBorder="0" applyAlignment="0" applyProtection="0">
      <alignment vertical="center"/>
    </xf>
    <xf numFmtId="0" fontId="7" fillId="0" borderId="0"/>
    <xf numFmtId="0" fontId="7" fillId="0" borderId="0">
      <alignment vertical="center"/>
    </xf>
    <xf numFmtId="0" fontId="7" fillId="0" borderId="0">
      <alignment vertical="center"/>
    </xf>
    <xf numFmtId="176" fontId="2" fillId="0" borderId="0">
      <alignment vertical="center"/>
    </xf>
    <xf numFmtId="180" fontId="7" fillId="0" borderId="0">
      <alignment vertical="center"/>
    </xf>
    <xf numFmtId="43" fontId="7" fillId="0" borderId="0" applyFont="0" applyFill="0" applyBorder="0" applyAlignment="0" applyProtection="0">
      <alignment vertical="center"/>
    </xf>
    <xf numFmtId="0" fontId="2" fillId="0" borderId="0">
      <alignment vertical="center"/>
    </xf>
    <xf numFmtId="0" fontId="2" fillId="0" borderId="0">
      <alignment vertical="center"/>
    </xf>
    <xf numFmtId="0" fontId="6" fillId="0" borderId="0"/>
    <xf numFmtId="0" fontId="7" fillId="0" borderId="0">
      <alignment vertical="center"/>
    </xf>
    <xf numFmtId="0" fontId="7" fillId="0" borderId="0">
      <alignment vertical="center"/>
    </xf>
    <xf numFmtId="176" fontId="4" fillId="0" borderId="0">
      <alignment vertical="center"/>
    </xf>
    <xf numFmtId="176" fontId="4" fillId="0" borderId="0">
      <alignment vertical="center"/>
    </xf>
  </cellStyleXfs>
  <cellXfs count="205">
    <xf numFmtId="0" fontId="0" fillId="0" borderId="0" xfId="0">
      <alignment vertical="center"/>
    </xf>
    <xf numFmtId="0" fontId="5" fillId="4" borderId="0" xfId="0" applyFont="1" applyFill="1" applyAlignment="1">
      <alignment horizontal="center" vertical="center"/>
    </xf>
    <xf numFmtId="178" fontId="5" fillId="4" borderId="0" xfId="2" applyNumberFormat="1" applyFont="1" applyFill="1" applyAlignment="1">
      <alignment horizontal="center" vertical="center"/>
    </xf>
    <xf numFmtId="178" fontId="5" fillId="4" borderId="0" xfId="0" applyNumberFormat="1" applyFont="1" applyFill="1" applyAlignment="1">
      <alignment horizontal="center" vertical="center"/>
    </xf>
    <xf numFmtId="176" fontId="0" fillId="0" borderId="0" xfId="0" applyNumberFormat="1">
      <alignment vertical="center"/>
    </xf>
    <xf numFmtId="176" fontId="8" fillId="0" borderId="0" xfId="0" applyNumberFormat="1" applyFont="1">
      <alignment vertical="center"/>
    </xf>
    <xf numFmtId="0" fontId="8" fillId="0" borderId="0" xfId="0" applyNumberFormat="1" applyFont="1">
      <alignment vertical="center"/>
    </xf>
    <xf numFmtId="0" fontId="0" fillId="0" borderId="0" xfId="0" applyAlignment="1">
      <alignment horizontal="right" vertical="center"/>
    </xf>
    <xf numFmtId="0" fontId="0" fillId="0" borderId="0" xfId="0" applyNumberFormat="1">
      <alignment vertical="center"/>
    </xf>
    <xf numFmtId="0" fontId="20" fillId="4" borderId="0" xfId="0" applyFont="1" applyFill="1" applyAlignment="1">
      <alignment horizontal="center" vertical="center"/>
    </xf>
    <xf numFmtId="0" fontId="5" fillId="4" borderId="0" xfId="0" applyFont="1" applyFill="1" applyAlignment="1">
      <alignment vertical="center" wrapText="1"/>
    </xf>
    <xf numFmtId="0" fontId="5" fillId="4" borderId="0" xfId="0" applyFont="1" applyFill="1" applyAlignment="1">
      <alignment horizontal="center" vertical="center" wrapText="1"/>
    </xf>
    <xf numFmtId="43" fontId="5" fillId="4" borderId="0" xfId="2" applyNumberFormat="1" applyFont="1" applyFill="1" applyAlignment="1">
      <alignment horizontal="center" vertical="center"/>
    </xf>
    <xf numFmtId="43" fontId="5" fillId="4" borderId="0" xfId="0" applyNumberFormat="1" applyFont="1" applyFill="1" applyAlignment="1">
      <alignment horizontal="center" vertical="center"/>
    </xf>
    <xf numFmtId="0" fontId="5" fillId="4" borderId="0" xfId="0" applyFont="1" applyFill="1" applyAlignment="1">
      <alignment horizontal="left" vertical="center" wrapText="1"/>
    </xf>
    <xf numFmtId="0" fontId="20" fillId="2" borderId="1"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5" xfId="0" applyFont="1" applyFill="1" applyBorder="1" applyAlignment="1">
      <alignment vertical="center" wrapText="1"/>
    </xf>
    <xf numFmtId="0" fontId="6" fillId="2" borderId="6" xfId="0" applyFont="1" applyFill="1" applyBorder="1" applyAlignment="1">
      <alignment horizontal="center" vertical="center" wrapText="1"/>
    </xf>
    <xf numFmtId="43" fontId="21" fillId="2" borderId="1" xfId="2" applyNumberFormat="1" applyFont="1" applyFill="1" applyBorder="1" applyAlignment="1">
      <alignment horizontal="center" vertical="center"/>
    </xf>
    <xf numFmtId="43" fontId="21"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2" borderId="5" xfId="0" applyFont="1" applyFill="1" applyBorder="1" applyAlignment="1">
      <alignment vertical="center" wrapText="1"/>
    </xf>
    <xf numFmtId="0" fontId="22" fillId="2" borderId="1" xfId="0" applyFont="1" applyFill="1" applyBorder="1" applyAlignment="1">
      <alignment horizontal="left" vertical="center" wrapText="1"/>
    </xf>
    <xf numFmtId="0" fontId="21" fillId="2" borderId="1"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21" fillId="2" borderId="5"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0" fillId="2" borderId="0" xfId="0" applyFont="1" applyFill="1" applyAlignment="1">
      <alignment horizontal="center" vertical="center"/>
    </xf>
    <xf numFmtId="0" fontId="3" fillId="2" borderId="1" xfId="4" applyNumberFormat="1" applyFont="1" applyFill="1" applyBorder="1" applyAlignment="1">
      <alignment vertical="center" wrapText="1"/>
    </xf>
    <xf numFmtId="0" fontId="3" fillId="3" borderId="1" xfId="4" applyNumberFormat="1" applyFont="1" applyFill="1" applyBorder="1" applyAlignment="1">
      <alignment horizontal="center" vertical="center" wrapText="1"/>
    </xf>
    <xf numFmtId="0" fontId="3" fillId="3" borderId="1" xfId="4" applyNumberFormat="1" applyFont="1" applyFill="1" applyBorder="1" applyAlignment="1">
      <alignment vertical="center"/>
    </xf>
    <xf numFmtId="0" fontId="3" fillId="3" borderId="1" xfId="4" applyNumberFormat="1" applyFont="1" applyFill="1" applyBorder="1" applyAlignment="1">
      <alignment vertical="center" wrapText="1"/>
    </xf>
    <xf numFmtId="0" fontId="28" fillId="3" borderId="1" xfId="10" applyNumberFormat="1" applyFont="1" applyFill="1" applyBorder="1" applyAlignment="1">
      <alignment horizontal="center" vertical="center" wrapText="1"/>
    </xf>
    <xf numFmtId="0" fontId="29" fillId="3" borderId="1" xfId="10" applyNumberFormat="1" applyFont="1" applyFill="1" applyBorder="1" applyAlignment="1">
      <alignment horizontal="center" vertical="center" wrapText="1"/>
    </xf>
    <xf numFmtId="0" fontId="3" fillId="4" borderId="1" xfId="4" applyNumberFormat="1" applyFont="1" applyFill="1" applyBorder="1" applyAlignment="1">
      <alignment horizontal="center" vertical="center" wrapText="1"/>
    </xf>
    <xf numFmtId="0" fontId="9" fillId="0" borderId="1" xfId="11" applyFont="1" applyBorder="1" applyAlignment="1">
      <alignment horizontal="center" vertical="center"/>
    </xf>
    <xf numFmtId="0" fontId="30" fillId="0" borderId="1" xfId="12" applyFont="1" applyBorder="1" applyAlignment="1">
      <alignment horizontal="center" vertical="center"/>
    </xf>
    <xf numFmtId="177" fontId="1" fillId="0" borderId="1" xfId="0" applyNumberFormat="1" applyFont="1" applyBorder="1">
      <alignment vertical="center"/>
    </xf>
    <xf numFmtId="177" fontId="1" fillId="3" borderId="1" xfId="0" applyNumberFormat="1" applyFont="1" applyFill="1" applyBorder="1">
      <alignment vertical="center"/>
    </xf>
    <xf numFmtId="0" fontId="23" fillId="0" borderId="0" xfId="4" applyNumberFormat="1" applyFont="1" applyBorder="1" applyAlignment="1">
      <alignment horizontal="left" vertical="center"/>
    </xf>
    <xf numFmtId="0" fontId="8" fillId="0" borderId="0" xfId="0" applyNumberFormat="1" applyFont="1" applyAlignment="1">
      <alignment horizontal="center" vertical="center"/>
    </xf>
    <xf numFmtId="0" fontId="31" fillId="3" borderId="1" xfId="18" applyFont="1" applyFill="1" applyBorder="1" applyAlignment="1">
      <alignment horizontal="center" vertical="center" wrapText="1"/>
    </xf>
    <xf numFmtId="176" fontId="32" fillId="2" borderId="0" xfId="0" applyNumberFormat="1" applyFont="1" applyFill="1">
      <alignment vertical="center"/>
    </xf>
    <xf numFmtId="0" fontId="32" fillId="2" borderId="1" xfId="7" applyNumberFormat="1" applyFont="1" applyFill="1" applyBorder="1" applyAlignment="1">
      <alignment horizontal="center" vertical="center"/>
    </xf>
    <xf numFmtId="0" fontId="9" fillId="0" borderId="1" xfId="31" applyFont="1" applyBorder="1" applyAlignment="1">
      <alignment horizontal="center" vertical="center"/>
    </xf>
    <xf numFmtId="0" fontId="32" fillId="2" borderId="1" xfId="0" applyNumberFormat="1" applyFont="1" applyFill="1" applyBorder="1">
      <alignment vertical="center"/>
    </xf>
    <xf numFmtId="0" fontId="33" fillId="3" borderId="1" xfId="7" applyNumberFormat="1" applyFont="1" applyFill="1" applyBorder="1" applyAlignment="1">
      <alignment horizontal="center" vertical="center" shrinkToFit="1"/>
    </xf>
    <xf numFmtId="0" fontId="32" fillId="3" borderId="1" xfId="7" applyNumberFormat="1" applyFont="1" applyFill="1" applyBorder="1" applyAlignment="1">
      <alignment horizontal="center" vertical="center"/>
    </xf>
    <xf numFmtId="0" fontId="32" fillId="3" borderId="1" xfId="0" applyNumberFormat="1" applyFont="1" applyFill="1" applyBorder="1" applyAlignment="1">
      <alignment horizontal="center" vertical="center"/>
    </xf>
    <xf numFmtId="0" fontId="33" fillId="2" borderId="1" xfId="7" applyNumberFormat="1" applyFont="1" applyFill="1" applyBorder="1" applyAlignment="1">
      <alignment horizontal="center" vertical="center" shrinkToFit="1"/>
    </xf>
    <xf numFmtId="176" fontId="0" fillId="2" borderId="0" xfId="0" applyNumberFormat="1" applyFill="1">
      <alignment vertical="center"/>
    </xf>
    <xf numFmtId="0" fontId="34" fillId="2" borderId="1" xfId="18" applyFont="1" applyFill="1" applyBorder="1" applyAlignment="1">
      <alignment horizontal="center" vertical="center"/>
    </xf>
    <xf numFmtId="0" fontId="34" fillId="2" borderId="1" xfId="18" applyFont="1" applyFill="1" applyBorder="1" applyAlignment="1">
      <alignment horizontal="center" vertical="center" wrapText="1"/>
    </xf>
    <xf numFmtId="0" fontId="34" fillId="2" borderId="1" xfId="18" applyFont="1" applyFill="1" applyBorder="1" applyAlignment="1">
      <alignment horizontal="left" vertical="center" wrapText="1"/>
    </xf>
    <xf numFmtId="0" fontId="0" fillId="0" borderId="0" xfId="0" applyFont="1">
      <alignment vertical="center"/>
    </xf>
    <xf numFmtId="0" fontId="32" fillId="2" borderId="1" xfId="0" applyFont="1" applyFill="1" applyBorder="1" applyAlignment="1">
      <alignment horizontal="center" vertical="center"/>
    </xf>
    <xf numFmtId="0" fontId="34" fillId="2" borderId="1" xfId="3" applyFont="1" applyFill="1" applyBorder="1" applyAlignment="1">
      <alignment horizontal="center" vertical="center"/>
    </xf>
    <xf numFmtId="181" fontId="34" fillId="2" borderId="1" xfId="18" applyNumberFormat="1" applyFont="1" applyFill="1" applyBorder="1" applyAlignment="1">
      <alignment horizontal="center" vertical="center"/>
    </xf>
    <xf numFmtId="181" fontId="32" fillId="2" borderId="1" xfId="0" applyNumberFormat="1" applyFont="1" applyFill="1" applyBorder="1" applyAlignment="1">
      <alignment horizontal="center" vertical="center"/>
    </xf>
    <xf numFmtId="0" fontId="9" fillId="0" borderId="1" xfId="0" applyFont="1" applyBorder="1" applyAlignment="1">
      <alignment horizontal="center" vertical="center"/>
    </xf>
    <xf numFmtId="0" fontId="6" fillId="0" borderId="1" xfId="0" applyFont="1" applyBorder="1" applyAlignment="1">
      <alignment horizontal="center" vertical="center"/>
    </xf>
    <xf numFmtId="0" fontId="10" fillId="2" borderId="1" xfId="4" applyNumberFormat="1" applyFont="1" applyFill="1" applyBorder="1" applyAlignment="1">
      <alignment horizontal="center" vertical="center"/>
    </xf>
    <xf numFmtId="0" fontId="6" fillId="6" borderId="1" xfId="0" applyFont="1" applyFill="1" applyBorder="1" applyAlignment="1">
      <alignment horizontal="center" vertical="center"/>
    </xf>
    <xf numFmtId="0" fontId="0" fillId="0" borderId="0" xfId="0" applyAlignment="1">
      <alignment horizontal="center" vertical="center"/>
    </xf>
    <xf numFmtId="0" fontId="37" fillId="2" borderId="1" xfId="14" applyNumberFormat="1" applyFont="1" applyFill="1" applyBorder="1" applyAlignment="1">
      <alignment horizontal="center" vertical="center"/>
    </xf>
    <xf numFmtId="0" fontId="37" fillId="0" borderId="1" xfId="14" applyFont="1" applyBorder="1" applyAlignment="1">
      <alignment horizontal="center" vertical="center"/>
    </xf>
    <xf numFmtId="177" fontId="9" fillId="0" borderId="1" xfId="0" applyNumberFormat="1" applyFont="1" applyBorder="1" applyAlignment="1">
      <alignment horizontal="center" vertical="center"/>
    </xf>
    <xf numFmtId="178" fontId="32" fillId="2" borderId="1" xfId="0" applyNumberFormat="1" applyFont="1" applyFill="1" applyBorder="1">
      <alignment vertical="center"/>
    </xf>
    <xf numFmtId="0" fontId="27" fillId="2" borderId="1" xfId="14" applyFont="1" applyFill="1" applyBorder="1" applyAlignment="1">
      <alignment horizontal="center" vertical="center"/>
    </xf>
    <xf numFmtId="0" fontId="9" fillId="2" borderId="1" xfId="0" applyFont="1" applyFill="1" applyBorder="1" applyAlignment="1">
      <alignment horizontal="center" vertical="center"/>
    </xf>
    <xf numFmtId="0" fontId="30" fillId="2" borderId="1" xfId="5" applyNumberFormat="1" applyFont="1" applyFill="1" applyBorder="1" applyAlignment="1">
      <alignment horizontal="center" vertical="center"/>
    </xf>
    <xf numFmtId="0" fontId="9" fillId="0" borderId="1" xfId="5" applyNumberFormat="1" applyFont="1" applyBorder="1" applyAlignment="1">
      <alignment horizontal="center" vertical="center"/>
    </xf>
    <xf numFmtId="0" fontId="6" fillId="5" borderId="1" xfId="0" applyFont="1" applyFill="1" applyBorder="1" applyAlignment="1">
      <alignment horizontal="center" vertical="center"/>
    </xf>
    <xf numFmtId="0" fontId="14"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178" fontId="15" fillId="3" borderId="1" xfId="2" applyNumberFormat="1" applyFont="1" applyFill="1" applyBorder="1" applyAlignment="1">
      <alignment horizontal="center" vertical="center" wrapText="1"/>
    </xf>
    <xf numFmtId="178" fontId="15" fillId="3" borderId="1" xfId="0" applyNumberFormat="1" applyFont="1" applyFill="1" applyBorder="1" applyAlignment="1">
      <alignment horizontal="center" vertical="center" wrapText="1"/>
    </xf>
    <xf numFmtId="0" fontId="14" fillId="3" borderId="5" xfId="0" applyFont="1" applyFill="1" applyBorder="1" applyAlignment="1">
      <alignment horizontal="center" vertical="center"/>
    </xf>
    <xf numFmtId="43" fontId="21" fillId="3" borderId="1" xfId="0" applyNumberFormat="1" applyFont="1" applyFill="1" applyBorder="1" applyAlignment="1">
      <alignment horizontal="center" vertical="center"/>
    </xf>
    <xf numFmtId="0" fontId="20" fillId="3" borderId="1" xfId="0" applyFont="1" applyFill="1" applyBorder="1" applyAlignment="1">
      <alignment horizontal="center" vertical="center"/>
    </xf>
    <xf numFmtId="0" fontId="20" fillId="3" borderId="1" xfId="0" applyFont="1" applyFill="1" applyBorder="1" applyAlignment="1">
      <alignment horizontal="left" vertical="center" wrapText="1"/>
    </xf>
    <xf numFmtId="0" fontId="21" fillId="3" borderId="5" xfId="0" applyFont="1" applyFill="1" applyBorder="1" applyAlignment="1">
      <alignment horizontal="center" vertical="center"/>
    </xf>
    <xf numFmtId="0" fontId="21" fillId="3" borderId="7" xfId="0" applyFont="1" applyFill="1" applyBorder="1" applyAlignment="1">
      <alignment horizontal="center" vertical="center" wrapText="1"/>
    </xf>
    <xf numFmtId="0" fontId="21" fillId="3" borderId="8" xfId="0" applyFont="1" applyFill="1" applyBorder="1" applyAlignment="1">
      <alignment vertical="center"/>
    </xf>
    <xf numFmtId="0" fontId="21" fillId="3" borderId="1" xfId="0" applyFont="1" applyFill="1" applyBorder="1" applyAlignment="1">
      <alignment horizontal="center" vertical="center"/>
    </xf>
    <xf numFmtId="0" fontId="21" fillId="3" borderId="5" xfId="0" applyFont="1" applyFill="1" applyBorder="1" applyAlignment="1">
      <alignment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43" fillId="2" borderId="1" xfId="0" applyFont="1" applyFill="1" applyBorder="1" applyAlignment="1">
      <alignment horizontal="center" vertical="center"/>
    </xf>
    <xf numFmtId="0" fontId="0" fillId="2" borderId="0" xfId="0" applyNumberFormat="1" applyFill="1">
      <alignment vertical="center"/>
    </xf>
    <xf numFmtId="0" fontId="9" fillId="2" borderId="1" xfId="0" applyNumberFormat="1" applyFont="1" applyFill="1" applyBorder="1" applyAlignment="1">
      <alignment horizontal="center" vertical="center"/>
    </xf>
    <xf numFmtId="0" fontId="6" fillId="2" borderId="1" xfId="36" applyNumberFormat="1" applyFont="1" applyFill="1" applyBorder="1" applyAlignment="1">
      <alignment horizontal="center" vertical="center"/>
    </xf>
    <xf numFmtId="0" fontId="6" fillId="2" borderId="1" xfId="2" applyNumberFormat="1" applyFont="1" applyFill="1" applyBorder="1" applyAlignment="1">
      <alignment horizontal="center" vertical="center"/>
    </xf>
    <xf numFmtId="0" fontId="9" fillId="2" borderId="0" xfId="0" applyNumberFormat="1" applyFont="1" applyFill="1" applyAlignment="1">
      <alignment horizontal="center" vertical="center"/>
    </xf>
    <xf numFmtId="0" fontId="6" fillId="2" borderId="1" xfId="7" applyNumberFormat="1" applyFont="1" applyFill="1" applyBorder="1" applyAlignment="1">
      <alignment horizontal="center" vertical="center"/>
    </xf>
    <xf numFmtId="0" fontId="37" fillId="2" borderId="1" xfId="36" applyNumberFormat="1" applyFont="1" applyFill="1" applyBorder="1" applyAlignment="1" applyProtection="1">
      <alignment horizontal="center" vertical="center" wrapText="1"/>
    </xf>
    <xf numFmtId="0" fontId="9" fillId="2" borderId="1" xfId="36" applyNumberFormat="1" applyFont="1" applyFill="1" applyBorder="1" applyAlignment="1">
      <alignment horizontal="center" vertical="center"/>
    </xf>
    <xf numFmtId="0" fontId="47" fillId="2" borderId="1" xfId="0" applyNumberFormat="1" applyFont="1" applyFill="1" applyBorder="1" applyAlignment="1">
      <alignment horizontal="center" vertical="center"/>
    </xf>
    <xf numFmtId="0" fontId="25" fillId="2" borderId="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6" fillId="2" borderId="1"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2" fillId="2" borderId="1" xfId="0" applyFont="1" applyFill="1" applyBorder="1" applyAlignment="1">
      <alignment horizontal="center" vertical="center"/>
    </xf>
    <xf numFmtId="0" fontId="32" fillId="2" borderId="1" xfId="0" applyFont="1" applyFill="1" applyBorder="1" applyAlignment="1">
      <alignment horizontal="center" vertical="center"/>
    </xf>
    <xf numFmtId="0" fontId="0" fillId="2" borderId="0" xfId="0" applyFill="1" applyAlignment="1">
      <alignment vertical="center"/>
    </xf>
    <xf numFmtId="0" fontId="16" fillId="2" borderId="1" xfId="27" applyNumberFormat="1" applyFont="1" applyFill="1" applyBorder="1" applyAlignment="1">
      <alignment horizontal="center" vertical="center"/>
    </xf>
    <xf numFmtId="0" fontId="16" fillId="2" borderId="12" xfId="27" applyNumberFormat="1" applyFont="1" applyFill="1" applyBorder="1" applyAlignment="1">
      <alignment horizontal="center" vertical="center" wrapText="1"/>
    </xf>
    <xf numFmtId="0" fontId="16" fillId="2" borderId="13" xfId="27" applyNumberFormat="1" applyFont="1" applyFill="1" applyBorder="1" applyAlignment="1">
      <alignment horizontal="center" vertical="center"/>
    </xf>
    <xf numFmtId="0" fontId="16" fillId="2" borderId="14" xfId="27" applyNumberFormat="1" applyFont="1" applyFill="1" applyBorder="1" applyAlignment="1">
      <alignment horizontal="center" vertical="center"/>
    </xf>
    <xf numFmtId="0" fontId="16" fillId="2" borderId="1" xfId="27" applyNumberFormat="1" applyFont="1" applyFill="1" applyBorder="1" applyAlignment="1">
      <alignment horizontal="center" vertical="center" wrapText="1"/>
    </xf>
    <xf numFmtId="0" fontId="16" fillId="2" borderId="13" xfId="27" applyNumberFormat="1" applyFont="1" applyFill="1" applyBorder="1" applyAlignment="1">
      <alignment horizontal="center" vertical="center" wrapText="1"/>
    </xf>
    <xf numFmtId="0" fontId="0" fillId="2" borderId="0" xfId="0" applyFill="1" applyAlignment="1">
      <alignment vertical="center" wrapText="1"/>
    </xf>
    <xf numFmtId="0" fontId="0" fillId="2" borderId="0" xfId="0" applyFill="1" applyAlignment="1">
      <alignment horizontal="center" vertical="center"/>
    </xf>
    <xf numFmtId="0" fontId="32" fillId="2" borderId="0" xfId="0" applyFont="1" applyFill="1" applyAlignment="1">
      <alignment horizontal="center" vertical="center"/>
    </xf>
    <xf numFmtId="0" fontId="50" fillId="2" borderId="1" xfId="27" applyNumberFormat="1" applyFont="1" applyFill="1" applyBorder="1" applyAlignment="1">
      <alignment horizontal="center" vertical="center" wrapText="1"/>
    </xf>
    <xf numFmtId="0" fontId="16" fillId="2" borderId="15" xfId="27" applyNumberFormat="1" applyFont="1" applyFill="1" applyBorder="1" applyAlignment="1">
      <alignment horizontal="center" vertical="center" wrapText="1"/>
    </xf>
    <xf numFmtId="0" fontId="16" fillId="2" borderId="16" xfId="27" applyNumberFormat="1" applyFont="1" applyFill="1" applyBorder="1" applyAlignment="1">
      <alignment horizontal="center" vertical="center" wrapText="1"/>
    </xf>
    <xf numFmtId="0" fontId="51" fillId="2" borderId="0" xfId="0" applyNumberFormat="1" applyFont="1" applyFill="1" applyBorder="1" applyAlignment="1">
      <alignment wrapText="1"/>
    </xf>
    <xf numFmtId="0" fontId="51" fillId="2" borderId="0" xfId="0" applyNumberFormat="1" applyFont="1" applyFill="1" applyBorder="1" applyAlignment="1"/>
    <xf numFmtId="0" fontId="7" fillId="2" borderId="0" xfId="0" applyNumberFormat="1" applyFont="1" applyFill="1" applyBorder="1" applyAlignment="1"/>
    <xf numFmtId="0" fontId="7" fillId="2" borderId="0" xfId="0" applyNumberFormat="1" applyFont="1" applyFill="1" applyBorder="1" applyAlignment="1">
      <alignment horizontal="center" vertical="center"/>
    </xf>
    <xf numFmtId="0" fontId="23" fillId="2" borderId="1" xfId="0" applyNumberFormat="1" applyFont="1" applyFill="1" applyBorder="1" applyAlignment="1" applyProtection="1">
      <alignment horizontal="center" vertical="center" shrinkToFit="1"/>
    </xf>
    <xf numFmtId="0" fontId="21" fillId="2" borderId="0" xfId="0" applyNumberFormat="1" applyFont="1" applyFill="1" applyBorder="1" applyAlignment="1" applyProtection="1">
      <alignment wrapText="1"/>
    </xf>
    <xf numFmtId="0" fontId="21" fillId="2" borderId="0" xfId="0" applyNumberFormat="1" applyFont="1" applyFill="1" applyBorder="1" applyAlignment="1">
      <alignment wrapText="1"/>
    </xf>
    <xf numFmtId="0" fontId="21" fillId="2" borderId="0" xfId="0" applyNumberFormat="1" applyFont="1" applyFill="1" applyBorder="1" applyAlignment="1"/>
    <xf numFmtId="0" fontId="6" fillId="2" borderId="1" xfId="0" applyNumberFormat="1" applyFont="1" applyFill="1" applyBorder="1" applyAlignment="1" applyProtection="1">
      <alignment horizontal="center" vertical="center"/>
    </xf>
    <xf numFmtId="0" fontId="6" fillId="2" borderId="1" xfId="0" applyNumberFormat="1" applyFont="1" applyFill="1" applyBorder="1" applyAlignment="1" applyProtection="1">
      <alignment horizontal="left" vertical="center"/>
    </xf>
    <xf numFmtId="182" fontId="6" fillId="2" borderId="1" xfId="0" applyNumberFormat="1" applyFont="1" applyFill="1" applyBorder="1" applyAlignment="1" applyProtection="1">
      <alignment horizontal="center" vertical="center"/>
    </xf>
    <xf numFmtId="0" fontId="52" fillId="2" borderId="0" xfId="0" applyNumberFormat="1" applyFont="1" applyFill="1" applyBorder="1" applyAlignment="1" applyProtection="1">
      <alignment horizontal="left" vertical="center" wrapText="1"/>
    </xf>
    <xf numFmtId="0" fontId="6" fillId="2" borderId="1" xfId="0" applyNumberFormat="1" applyFont="1" applyFill="1" applyBorder="1" applyAlignment="1" applyProtection="1">
      <alignment horizontal="left" vertical="center" wrapText="1"/>
    </xf>
    <xf numFmtId="0" fontId="30" fillId="2" borderId="1" xfId="0" applyNumberFormat="1" applyFont="1" applyFill="1" applyBorder="1" applyAlignment="1" applyProtection="1">
      <alignment horizontal="center" vertical="center"/>
    </xf>
    <xf numFmtId="0" fontId="6" fillId="2" borderId="0" xfId="0" applyNumberFormat="1" applyFont="1" applyFill="1" applyBorder="1" applyAlignment="1">
      <alignment vertical="center" wrapText="1"/>
    </xf>
    <xf numFmtId="0" fontId="52" fillId="2" borderId="17" xfId="0" applyNumberFormat="1" applyFont="1" applyFill="1" applyBorder="1" applyAlignment="1" applyProtection="1">
      <alignment horizontal="left" vertical="center" wrapText="1"/>
    </xf>
    <xf numFmtId="0" fontId="6" fillId="2" borderId="1" xfId="0" applyNumberFormat="1" applyFont="1" applyFill="1" applyBorder="1" applyAlignment="1" applyProtection="1">
      <alignment vertical="center"/>
    </xf>
    <xf numFmtId="0" fontId="21" fillId="2" borderId="0" xfId="0" applyNumberFormat="1" applyFont="1" applyFill="1" applyBorder="1" applyAlignment="1" applyProtection="1">
      <alignment horizontal="left" wrapText="1"/>
    </xf>
    <xf numFmtId="0" fontId="53" fillId="2" borderId="1" xfId="0" applyNumberFormat="1" applyFont="1" applyFill="1" applyBorder="1" applyAlignment="1" applyProtection="1">
      <alignment horizontal="center" vertical="center"/>
    </xf>
    <xf numFmtId="0" fontId="6" fillId="2" borderId="1" xfId="0" applyNumberFormat="1" applyFont="1" applyFill="1" applyBorder="1" applyAlignment="1" applyProtection="1">
      <alignment horizontal="center" vertical="center" wrapText="1"/>
    </xf>
    <xf numFmtId="0" fontId="6" fillId="2" borderId="0" xfId="0" applyNumberFormat="1" applyFont="1" applyFill="1" applyBorder="1" applyAlignment="1"/>
    <xf numFmtId="0" fontId="6" fillId="2" borderId="0" xfId="0" applyNumberFormat="1" applyFont="1" applyFill="1" applyBorder="1" applyAlignment="1">
      <alignment horizontal="center" vertical="center"/>
    </xf>
    <xf numFmtId="0" fontId="13" fillId="2" borderId="0" xfId="0" applyFont="1" applyFill="1" applyAlignment="1">
      <alignment horizontal="center" vertical="center"/>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5" fillId="2" borderId="0" xfId="0" applyFont="1" applyFill="1" applyAlignment="1">
      <alignment horizontal="center" vertical="center"/>
    </xf>
    <xf numFmtId="0" fontId="55" fillId="0" borderId="0" xfId="0" applyNumberFormat="1" applyFont="1" applyBorder="1" applyAlignment="1">
      <alignment horizontal="right" vertical="center"/>
    </xf>
    <xf numFmtId="0" fontId="56" fillId="0" borderId="18" xfId="0" applyNumberFormat="1" applyFont="1" applyBorder="1" applyAlignment="1">
      <alignment horizontal="center" vertical="center"/>
    </xf>
    <xf numFmtId="0" fontId="56" fillId="0" borderId="18" xfId="0" applyNumberFormat="1" applyFont="1" applyFill="1" applyBorder="1" applyAlignment="1">
      <alignment horizontal="center" vertical="center"/>
    </xf>
    <xf numFmtId="0" fontId="0" fillId="0" borderId="0" xfId="0" applyNumberFormat="1" applyAlignment="1">
      <alignment horizontal="center" vertical="center"/>
    </xf>
    <xf numFmtId="177" fontId="56" fillId="0" borderId="18" xfId="0" applyNumberFormat="1" applyFont="1" applyFill="1" applyBorder="1" applyAlignment="1">
      <alignment horizontal="center" vertical="center"/>
    </xf>
    <xf numFmtId="177" fontId="57" fillId="0" borderId="18" xfId="0" applyNumberFormat="1" applyFont="1" applyBorder="1" applyAlignment="1">
      <alignment horizontal="center" vertical="center"/>
    </xf>
    <xf numFmtId="177" fontId="56" fillId="0" borderId="18" xfId="0" applyNumberFormat="1" applyFont="1" applyBorder="1" applyAlignment="1">
      <alignment horizontal="center" vertical="center"/>
    </xf>
    <xf numFmtId="0" fontId="54" fillId="0" borderId="0" xfId="0" applyNumberFormat="1" applyFont="1" applyBorder="1" applyAlignment="1">
      <alignment horizontal="center" vertical="center"/>
    </xf>
    <xf numFmtId="176" fontId="0" fillId="0" borderId="0" xfId="0" applyNumberFormat="1" applyAlignment="1">
      <alignment vertical="center"/>
    </xf>
    <xf numFmtId="0" fontId="55" fillId="0" borderId="4" xfId="0" applyNumberFormat="1" applyFont="1" applyBorder="1" applyAlignment="1">
      <alignment vertical="center"/>
    </xf>
    <xf numFmtId="176" fontId="0" fillId="0" borderId="4" xfId="0" applyNumberFormat="1" applyBorder="1" applyAlignment="1">
      <alignment vertical="center"/>
    </xf>
    <xf numFmtId="0" fontId="49" fillId="2" borderId="0" xfId="27" applyNumberFormat="1" applyFont="1" applyFill="1" applyAlignment="1">
      <alignment horizontal="center" vertical="center"/>
    </xf>
    <xf numFmtId="0" fontId="49" fillId="2" borderId="0" xfId="27" applyNumberFormat="1" applyFont="1" applyFill="1" applyAlignment="1">
      <alignment horizontal="center" vertical="center" wrapText="1"/>
    </xf>
    <xf numFmtId="0" fontId="48" fillId="2" borderId="0" xfId="0" applyNumberFormat="1" applyFont="1" applyFill="1" applyBorder="1" applyAlignment="1">
      <alignment horizontal="center" vertical="center"/>
    </xf>
    <xf numFmtId="0" fontId="46" fillId="2" borderId="4" xfId="36" applyNumberFormat="1" applyFont="1" applyFill="1" applyBorder="1" applyAlignment="1">
      <alignment horizontal="center" vertical="center"/>
    </xf>
    <xf numFmtId="0" fontId="0" fillId="2" borderId="4" xfId="0" applyNumberFormat="1" applyFill="1" applyBorder="1" applyAlignment="1">
      <alignment vertical="center"/>
    </xf>
    <xf numFmtId="0" fontId="19" fillId="4" borderId="4" xfId="0" applyFont="1" applyFill="1" applyBorder="1" applyAlignment="1">
      <alignment horizontal="center" vertical="center"/>
    </xf>
    <xf numFmtId="0" fontId="17" fillId="2" borderId="4" xfId="0" applyFont="1" applyFill="1" applyBorder="1" applyAlignment="1">
      <alignment horizontal="center" vertical="center"/>
    </xf>
    <xf numFmtId="0" fontId="18" fillId="2" borderId="4" xfId="0" applyFont="1" applyFill="1" applyBorder="1" applyAlignment="1">
      <alignment horizontal="center" vertical="center"/>
    </xf>
    <xf numFmtId="0" fontId="39" fillId="0" borderId="4" xfId="14" applyNumberFormat="1" applyFont="1" applyBorder="1" applyAlignment="1">
      <alignment horizontal="center" vertical="center" wrapText="1"/>
    </xf>
    <xf numFmtId="0" fontId="37" fillId="7" borderId="1" xfId="14" applyFont="1" applyFill="1" applyBorder="1" applyAlignment="1">
      <alignment horizontal="center" vertical="center"/>
    </xf>
    <xf numFmtId="0" fontId="6" fillId="7" borderId="1" xfId="0" applyFont="1" applyFill="1" applyBorder="1" applyAlignment="1">
      <alignment horizontal="center" vertical="center"/>
    </xf>
    <xf numFmtId="0" fontId="22" fillId="7" borderId="1" xfId="14" applyFont="1" applyFill="1" applyBorder="1" applyAlignment="1">
      <alignment horizontal="center" vertical="center" wrapText="1"/>
    </xf>
    <xf numFmtId="0" fontId="37" fillId="7" borderId="1" xfId="14" applyFont="1" applyFill="1" applyBorder="1" applyAlignment="1">
      <alignment horizontal="center" vertical="center" wrapText="1"/>
    </xf>
    <xf numFmtId="0" fontId="9" fillId="7" borderId="1" xfId="0" applyFont="1" applyFill="1" applyBorder="1" applyAlignment="1">
      <alignment horizontal="center" vertical="center"/>
    </xf>
    <xf numFmtId="176" fontId="26" fillId="0" borderId="4" xfId="0" applyNumberFormat="1" applyFont="1" applyBorder="1" applyAlignment="1">
      <alignment horizontal="center" vertical="center"/>
    </xf>
    <xf numFmtId="0" fontId="28" fillId="3" borderId="1" xfId="4" applyNumberFormat="1" applyFont="1" applyFill="1" applyBorder="1" applyAlignment="1">
      <alignment horizontal="center" vertical="center"/>
    </xf>
    <xf numFmtId="0" fontId="8" fillId="0" borderId="1" xfId="10" applyNumberFormat="1" applyFont="1" applyBorder="1" applyAlignment="1">
      <alignment horizontal="center" vertical="center"/>
    </xf>
    <xf numFmtId="0" fontId="28" fillId="3" borderId="1" xfId="10" applyNumberFormat="1" applyFont="1" applyFill="1" applyBorder="1" applyAlignment="1">
      <alignment horizontal="center" vertical="center" wrapText="1"/>
    </xf>
    <xf numFmtId="176" fontId="8" fillId="3" borderId="2" xfId="0" applyNumberFormat="1" applyFont="1" applyFill="1" applyBorder="1" applyAlignment="1">
      <alignment horizontal="center" vertical="center"/>
    </xf>
    <xf numFmtId="176" fontId="8" fillId="3" borderId="10" xfId="0" applyNumberFormat="1" applyFont="1" applyFill="1" applyBorder="1" applyAlignment="1">
      <alignment horizontal="center" vertical="center"/>
    </xf>
    <xf numFmtId="176" fontId="8" fillId="3" borderId="3" xfId="0" applyNumberFormat="1" applyFont="1" applyFill="1" applyBorder="1" applyAlignment="1">
      <alignment horizontal="center" vertical="center"/>
    </xf>
    <xf numFmtId="0" fontId="38" fillId="0" borderId="11" xfId="14" applyNumberFormat="1" applyFont="1" applyBorder="1" applyAlignment="1">
      <alignment horizontal="left" vertical="center" wrapText="1"/>
    </xf>
    <xf numFmtId="0" fontId="37" fillId="2" borderId="1" xfId="14" applyFont="1" applyFill="1" applyBorder="1" applyAlignment="1">
      <alignment horizontal="center" vertical="center" wrapText="1"/>
    </xf>
    <xf numFmtId="0" fontId="41" fillId="0" borderId="4" xfId="14" applyNumberFormat="1" applyFont="1" applyBorder="1" applyAlignment="1">
      <alignment horizontal="center" vertical="center" wrapText="1"/>
    </xf>
    <xf numFmtId="0" fontId="37" fillId="2" borderId="1" xfId="14"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28" applyNumberFormat="1" applyFont="1" applyFill="1" applyBorder="1" applyAlignment="1">
      <alignment horizontal="center" vertical="center"/>
    </xf>
    <xf numFmtId="0" fontId="6" fillId="2" borderId="3" xfId="28" applyNumberFormat="1" applyFont="1" applyFill="1" applyBorder="1" applyAlignment="1">
      <alignment horizontal="center" vertical="center"/>
    </xf>
    <xf numFmtId="0" fontId="32" fillId="2" borderId="2" xfId="0" applyFont="1" applyFill="1" applyBorder="1" applyAlignment="1">
      <alignment horizontal="center" vertical="center"/>
    </xf>
    <xf numFmtId="0" fontId="32" fillId="2" borderId="3" xfId="0" applyFont="1" applyFill="1" applyBorder="1" applyAlignment="1">
      <alignment horizontal="center" vertical="center"/>
    </xf>
    <xf numFmtId="0" fontId="35" fillId="0" borderId="4" xfId="0" applyFont="1" applyBorder="1" applyAlignment="1">
      <alignment horizontal="center" vertical="center"/>
    </xf>
    <xf numFmtId="0" fontId="34" fillId="2" borderId="1" xfId="18" applyFont="1" applyFill="1" applyBorder="1" applyAlignment="1">
      <alignment horizontal="center" vertical="center"/>
    </xf>
    <xf numFmtId="0" fontId="32" fillId="2" borderId="1" xfId="0" applyFont="1" applyFill="1" applyBorder="1" applyAlignment="1">
      <alignment horizontal="center" vertical="center"/>
    </xf>
    <xf numFmtId="0" fontId="32" fillId="2" borderId="5" xfId="0" applyFont="1" applyFill="1" applyBorder="1" applyAlignment="1">
      <alignment horizontal="center" vertical="center"/>
    </xf>
    <xf numFmtId="0" fontId="32" fillId="2" borderId="7" xfId="0" applyFont="1" applyFill="1" applyBorder="1" applyAlignment="1">
      <alignment horizontal="center" vertical="center"/>
    </xf>
    <xf numFmtId="0" fontId="32" fillId="2" borderId="8" xfId="0" applyFont="1" applyFill="1" applyBorder="1" applyAlignment="1">
      <alignment horizontal="center" vertical="center"/>
    </xf>
    <xf numFmtId="0" fontId="27" fillId="2" borderId="1" xfId="14" applyFont="1" applyFill="1" applyBorder="1" applyAlignment="1">
      <alignment horizontal="center" vertical="center" wrapText="1"/>
    </xf>
    <xf numFmtId="0" fontId="44" fillId="0" borderId="4" xfId="0" applyFont="1" applyBorder="1" applyAlignment="1">
      <alignment horizontal="center" vertical="center"/>
    </xf>
    <xf numFmtId="0" fontId="45" fillId="0" borderId="4" xfId="0" applyFont="1" applyBorder="1" applyAlignment="1">
      <alignment horizontal="center" vertical="center"/>
    </xf>
  </cellXfs>
  <cellStyles count="37">
    <cellStyle name="常规" xfId="0" builtinId="0"/>
    <cellStyle name="常规 10" xfId="4"/>
    <cellStyle name="常规 107" xfId="1"/>
    <cellStyle name="常规 11" xfId="5"/>
    <cellStyle name="常规 11 9" xfId="8"/>
    <cellStyle name="常规 12" xfId="30"/>
    <cellStyle name="常规 2" xfId="7"/>
    <cellStyle name="常规 2 2" xfId="28"/>
    <cellStyle name="常规 2 24" xfId="13"/>
    <cellStyle name="常规 2 3" xfId="11"/>
    <cellStyle name="常规 2 3 2" xfId="31"/>
    <cellStyle name="常规 292 2" xfId="21"/>
    <cellStyle name="常规 293" xfId="10"/>
    <cellStyle name="常规 294" xfId="27"/>
    <cellStyle name="常规 296" xfId="35"/>
    <cellStyle name="常规 297" xfId="36"/>
    <cellStyle name="常规 3" xfId="24"/>
    <cellStyle name="常规 3 2 2" xfId="25"/>
    <cellStyle name="常规 3 4" xfId="6"/>
    <cellStyle name="常规 3 4 9" xfId="9"/>
    <cellStyle name="常规 3 5" xfId="26"/>
    <cellStyle name="常规 3 6" xfId="33"/>
    <cellStyle name="常规 4" xfId="15"/>
    <cellStyle name="常规 5" xfId="14"/>
    <cellStyle name="常规 5 2" xfId="34"/>
    <cellStyle name="常规 6" xfId="16"/>
    <cellStyle name="常规 6 2" xfId="12"/>
    <cellStyle name="常规 7" xfId="32"/>
    <cellStyle name="常规 8" xfId="3"/>
    <cellStyle name="常规 8 2" xfId="18"/>
    <cellStyle name="常规 8 2 2" xfId="19"/>
    <cellStyle name="常规 8 2 7" xfId="20"/>
    <cellStyle name="常规 9" xfId="17"/>
    <cellStyle name="千位分隔" xfId="2" builtinId="3"/>
    <cellStyle name="千位分隔 12 3 3" xfId="29"/>
    <cellStyle name="千位分隔[0] 2" xfId="23"/>
    <cellStyle name="千位分隔[0] 3" xfId="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4\&#36213;&#22825;&#33021;\&#38215;&#31649;&#20648;&#22791;&#25945;&#24072;&#21517;&#21333;&#21450;&#39044;&#31639;&#28165;&#21333;202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row r="1">
          <cell r="A1" t="str">
            <v>幼儿园</v>
          </cell>
          <cell r="B1">
            <v>219421.12</v>
          </cell>
        </row>
        <row r="2">
          <cell r="A2" t="str">
            <v>小学</v>
          </cell>
          <cell r="B2">
            <v>241078.08</v>
          </cell>
        </row>
        <row r="3">
          <cell r="A3" t="str">
            <v>初中</v>
          </cell>
          <cell r="B3">
            <v>254613.68</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18"/>
  <sheetViews>
    <sheetView tabSelected="1" workbookViewId="0">
      <selection activeCell="C15" sqref="C15"/>
    </sheetView>
  </sheetViews>
  <sheetFormatPr defaultColWidth="9" defaultRowHeight="13.5"/>
  <cols>
    <col min="1" max="1" width="5.625" style="8" customWidth="1"/>
    <col min="2" max="2" width="26.875" style="158" customWidth="1"/>
    <col min="3" max="5" width="20.625" style="8" customWidth="1"/>
    <col min="6" max="6" width="20.5" style="8" bestFit="1" customWidth="1"/>
    <col min="7" max="7" width="18.625" style="8" hidden="1" customWidth="1"/>
    <col min="8" max="8" width="18.375" style="8" bestFit="1" customWidth="1"/>
    <col min="9" max="9" width="14.375" style="8" hidden="1" customWidth="1"/>
    <col min="10" max="10" width="14.25" style="8" hidden="1" customWidth="1"/>
    <col min="11" max="254" width="9" style="8"/>
    <col min="255" max="255" width="6.625" style="8" customWidth="1"/>
    <col min="256" max="257" width="21.625" style="8" customWidth="1"/>
    <col min="258" max="258" width="16.125" style="8" bestFit="1" customWidth="1"/>
    <col min="259" max="259" width="13.875" style="8" bestFit="1" customWidth="1"/>
    <col min="260" max="260" width="17.25" style="8" bestFit="1" customWidth="1"/>
    <col min="261" max="262" width="20.5" style="8" bestFit="1" customWidth="1"/>
    <col min="263" max="263" width="0" style="8" hidden="1" customWidth="1"/>
    <col min="264" max="264" width="18.375" style="8" bestFit="1" customWidth="1"/>
    <col min="265" max="266" width="0" style="8" hidden="1" customWidth="1"/>
    <col min="267" max="510" width="9" style="8"/>
    <col min="511" max="511" width="6.625" style="8" customWidth="1"/>
    <col min="512" max="513" width="21.625" style="8" customWidth="1"/>
    <col min="514" max="514" width="16.125" style="8" bestFit="1" customWidth="1"/>
    <col min="515" max="515" width="13.875" style="8" bestFit="1" customWidth="1"/>
    <col min="516" max="516" width="17.25" style="8" bestFit="1" customWidth="1"/>
    <col min="517" max="518" width="20.5" style="8" bestFit="1" customWidth="1"/>
    <col min="519" max="519" width="0" style="8" hidden="1" customWidth="1"/>
    <col min="520" max="520" width="18.375" style="8" bestFit="1" customWidth="1"/>
    <col min="521" max="522" width="0" style="8" hidden="1" customWidth="1"/>
    <col min="523" max="766" width="9" style="8"/>
    <col min="767" max="767" width="6.625" style="8" customWidth="1"/>
    <col min="768" max="769" width="21.625" style="8" customWidth="1"/>
    <col min="770" max="770" width="16.125" style="8" bestFit="1" customWidth="1"/>
    <col min="771" max="771" width="13.875" style="8" bestFit="1" customWidth="1"/>
    <col min="772" max="772" width="17.25" style="8" bestFit="1" customWidth="1"/>
    <col min="773" max="774" width="20.5" style="8" bestFit="1" customWidth="1"/>
    <col min="775" max="775" width="0" style="8" hidden="1" customWidth="1"/>
    <col min="776" max="776" width="18.375" style="8" bestFit="1" customWidth="1"/>
    <col min="777" max="778" width="0" style="8" hidden="1" customWidth="1"/>
    <col min="779" max="1022" width="9" style="8"/>
    <col min="1023" max="1023" width="6.625" style="8" customWidth="1"/>
    <col min="1024" max="1025" width="21.625" style="8" customWidth="1"/>
    <col min="1026" max="1026" width="16.125" style="8" bestFit="1" customWidth="1"/>
    <col min="1027" max="1027" width="13.875" style="8" bestFit="1" customWidth="1"/>
    <col min="1028" max="1028" width="17.25" style="8" bestFit="1" customWidth="1"/>
    <col min="1029" max="1030" width="20.5" style="8" bestFit="1" customWidth="1"/>
    <col min="1031" max="1031" width="0" style="8" hidden="1" customWidth="1"/>
    <col min="1032" max="1032" width="18.375" style="8" bestFit="1" customWidth="1"/>
    <col min="1033" max="1034" width="0" style="8" hidden="1" customWidth="1"/>
    <col min="1035" max="1278" width="9" style="8"/>
    <col min="1279" max="1279" width="6.625" style="8" customWidth="1"/>
    <col min="1280" max="1281" width="21.625" style="8" customWidth="1"/>
    <col min="1282" max="1282" width="16.125" style="8" bestFit="1" customWidth="1"/>
    <col min="1283" max="1283" width="13.875" style="8" bestFit="1" customWidth="1"/>
    <col min="1284" max="1284" width="17.25" style="8" bestFit="1" customWidth="1"/>
    <col min="1285" max="1286" width="20.5" style="8" bestFit="1" customWidth="1"/>
    <col min="1287" max="1287" width="0" style="8" hidden="1" customWidth="1"/>
    <col min="1288" max="1288" width="18.375" style="8" bestFit="1" customWidth="1"/>
    <col min="1289" max="1290" width="0" style="8" hidden="1" customWidth="1"/>
    <col min="1291" max="1534" width="9" style="8"/>
    <col min="1535" max="1535" width="6.625" style="8" customWidth="1"/>
    <col min="1536" max="1537" width="21.625" style="8" customWidth="1"/>
    <col min="1538" max="1538" width="16.125" style="8" bestFit="1" customWidth="1"/>
    <col min="1539" max="1539" width="13.875" style="8" bestFit="1" customWidth="1"/>
    <col min="1540" max="1540" width="17.25" style="8" bestFit="1" customWidth="1"/>
    <col min="1541" max="1542" width="20.5" style="8" bestFit="1" customWidth="1"/>
    <col min="1543" max="1543" width="0" style="8" hidden="1" customWidth="1"/>
    <col min="1544" max="1544" width="18.375" style="8" bestFit="1" customWidth="1"/>
    <col min="1545" max="1546" width="0" style="8" hidden="1" customWidth="1"/>
    <col min="1547" max="1790" width="9" style="8"/>
    <col min="1791" max="1791" width="6.625" style="8" customWidth="1"/>
    <col min="1792" max="1793" width="21.625" style="8" customWidth="1"/>
    <col min="1794" max="1794" width="16.125" style="8" bestFit="1" customWidth="1"/>
    <col min="1795" max="1795" width="13.875" style="8" bestFit="1" customWidth="1"/>
    <col min="1796" max="1796" width="17.25" style="8" bestFit="1" customWidth="1"/>
    <col min="1797" max="1798" width="20.5" style="8" bestFit="1" customWidth="1"/>
    <col min="1799" max="1799" width="0" style="8" hidden="1" customWidth="1"/>
    <col min="1800" max="1800" width="18.375" style="8" bestFit="1" customWidth="1"/>
    <col min="1801" max="1802" width="0" style="8" hidden="1" customWidth="1"/>
    <col min="1803" max="2046" width="9" style="8"/>
    <col min="2047" max="2047" width="6.625" style="8" customWidth="1"/>
    <col min="2048" max="2049" width="21.625" style="8" customWidth="1"/>
    <col min="2050" max="2050" width="16.125" style="8" bestFit="1" customWidth="1"/>
    <col min="2051" max="2051" width="13.875" style="8" bestFit="1" customWidth="1"/>
    <col min="2052" max="2052" width="17.25" style="8" bestFit="1" customWidth="1"/>
    <col min="2053" max="2054" width="20.5" style="8" bestFit="1" customWidth="1"/>
    <col min="2055" max="2055" width="0" style="8" hidden="1" customWidth="1"/>
    <col min="2056" max="2056" width="18.375" style="8" bestFit="1" customWidth="1"/>
    <col min="2057" max="2058" width="0" style="8" hidden="1" customWidth="1"/>
    <col min="2059" max="2302" width="9" style="8"/>
    <col min="2303" max="2303" width="6.625" style="8" customWidth="1"/>
    <col min="2304" max="2305" width="21.625" style="8" customWidth="1"/>
    <col min="2306" max="2306" width="16.125" style="8" bestFit="1" customWidth="1"/>
    <col min="2307" max="2307" width="13.875" style="8" bestFit="1" customWidth="1"/>
    <col min="2308" max="2308" width="17.25" style="8" bestFit="1" customWidth="1"/>
    <col min="2309" max="2310" width="20.5" style="8" bestFit="1" customWidth="1"/>
    <col min="2311" max="2311" width="0" style="8" hidden="1" customWidth="1"/>
    <col min="2312" max="2312" width="18.375" style="8" bestFit="1" customWidth="1"/>
    <col min="2313" max="2314" width="0" style="8" hidden="1" customWidth="1"/>
    <col min="2315" max="2558" width="9" style="8"/>
    <col min="2559" max="2559" width="6.625" style="8" customWidth="1"/>
    <col min="2560" max="2561" width="21.625" style="8" customWidth="1"/>
    <col min="2562" max="2562" width="16.125" style="8" bestFit="1" customWidth="1"/>
    <col min="2563" max="2563" width="13.875" style="8" bestFit="1" customWidth="1"/>
    <col min="2564" max="2564" width="17.25" style="8" bestFit="1" customWidth="1"/>
    <col min="2565" max="2566" width="20.5" style="8" bestFit="1" customWidth="1"/>
    <col min="2567" max="2567" width="0" style="8" hidden="1" customWidth="1"/>
    <col min="2568" max="2568" width="18.375" style="8" bestFit="1" customWidth="1"/>
    <col min="2569" max="2570" width="0" style="8" hidden="1" customWidth="1"/>
    <col min="2571" max="2814" width="9" style="8"/>
    <col min="2815" max="2815" width="6.625" style="8" customWidth="1"/>
    <col min="2816" max="2817" width="21.625" style="8" customWidth="1"/>
    <col min="2818" max="2818" width="16.125" style="8" bestFit="1" customWidth="1"/>
    <col min="2819" max="2819" width="13.875" style="8" bestFit="1" customWidth="1"/>
    <col min="2820" max="2820" width="17.25" style="8" bestFit="1" customWidth="1"/>
    <col min="2821" max="2822" width="20.5" style="8" bestFit="1" customWidth="1"/>
    <col min="2823" max="2823" width="0" style="8" hidden="1" customWidth="1"/>
    <col min="2824" max="2824" width="18.375" style="8" bestFit="1" customWidth="1"/>
    <col min="2825" max="2826" width="0" style="8" hidden="1" customWidth="1"/>
    <col min="2827" max="3070" width="9" style="8"/>
    <col min="3071" max="3071" width="6.625" style="8" customWidth="1"/>
    <col min="3072" max="3073" width="21.625" style="8" customWidth="1"/>
    <col min="3074" max="3074" width="16.125" style="8" bestFit="1" customWidth="1"/>
    <col min="3075" max="3075" width="13.875" style="8" bestFit="1" customWidth="1"/>
    <col min="3076" max="3076" width="17.25" style="8" bestFit="1" customWidth="1"/>
    <col min="3077" max="3078" width="20.5" style="8" bestFit="1" customWidth="1"/>
    <col min="3079" max="3079" width="0" style="8" hidden="1" customWidth="1"/>
    <col min="3080" max="3080" width="18.375" style="8" bestFit="1" customWidth="1"/>
    <col min="3081" max="3082" width="0" style="8" hidden="1" customWidth="1"/>
    <col min="3083" max="3326" width="9" style="8"/>
    <col min="3327" max="3327" width="6.625" style="8" customWidth="1"/>
    <col min="3328" max="3329" width="21.625" style="8" customWidth="1"/>
    <col min="3330" max="3330" width="16.125" style="8" bestFit="1" customWidth="1"/>
    <col min="3331" max="3331" width="13.875" style="8" bestFit="1" customWidth="1"/>
    <col min="3332" max="3332" width="17.25" style="8" bestFit="1" customWidth="1"/>
    <col min="3333" max="3334" width="20.5" style="8" bestFit="1" customWidth="1"/>
    <col min="3335" max="3335" width="0" style="8" hidden="1" customWidth="1"/>
    <col min="3336" max="3336" width="18.375" style="8" bestFit="1" customWidth="1"/>
    <col min="3337" max="3338" width="0" style="8" hidden="1" customWidth="1"/>
    <col min="3339" max="3582" width="9" style="8"/>
    <col min="3583" max="3583" width="6.625" style="8" customWidth="1"/>
    <col min="3584" max="3585" width="21.625" style="8" customWidth="1"/>
    <col min="3586" max="3586" width="16.125" style="8" bestFit="1" customWidth="1"/>
    <col min="3587" max="3587" width="13.875" style="8" bestFit="1" customWidth="1"/>
    <col min="3588" max="3588" width="17.25" style="8" bestFit="1" customWidth="1"/>
    <col min="3589" max="3590" width="20.5" style="8" bestFit="1" customWidth="1"/>
    <col min="3591" max="3591" width="0" style="8" hidden="1" customWidth="1"/>
    <col min="3592" max="3592" width="18.375" style="8" bestFit="1" customWidth="1"/>
    <col min="3593" max="3594" width="0" style="8" hidden="1" customWidth="1"/>
    <col min="3595" max="3838" width="9" style="8"/>
    <col min="3839" max="3839" width="6.625" style="8" customWidth="1"/>
    <col min="3840" max="3841" width="21.625" style="8" customWidth="1"/>
    <col min="3842" max="3842" width="16.125" style="8" bestFit="1" customWidth="1"/>
    <col min="3843" max="3843" width="13.875" style="8" bestFit="1" customWidth="1"/>
    <col min="3844" max="3844" width="17.25" style="8" bestFit="1" customWidth="1"/>
    <col min="3845" max="3846" width="20.5" style="8" bestFit="1" customWidth="1"/>
    <col min="3847" max="3847" width="0" style="8" hidden="1" customWidth="1"/>
    <col min="3848" max="3848" width="18.375" style="8" bestFit="1" customWidth="1"/>
    <col min="3849" max="3850" width="0" style="8" hidden="1" customWidth="1"/>
    <col min="3851" max="4094" width="9" style="8"/>
    <col min="4095" max="4095" width="6.625" style="8" customWidth="1"/>
    <col min="4096" max="4097" width="21.625" style="8" customWidth="1"/>
    <col min="4098" max="4098" width="16.125" style="8" bestFit="1" customWidth="1"/>
    <col min="4099" max="4099" width="13.875" style="8" bestFit="1" customWidth="1"/>
    <col min="4100" max="4100" width="17.25" style="8" bestFit="1" customWidth="1"/>
    <col min="4101" max="4102" width="20.5" style="8" bestFit="1" customWidth="1"/>
    <col min="4103" max="4103" width="0" style="8" hidden="1" customWidth="1"/>
    <col min="4104" max="4104" width="18.375" style="8" bestFit="1" customWidth="1"/>
    <col min="4105" max="4106" width="0" style="8" hidden="1" customWidth="1"/>
    <col min="4107" max="4350" width="9" style="8"/>
    <col min="4351" max="4351" width="6.625" style="8" customWidth="1"/>
    <col min="4352" max="4353" width="21.625" style="8" customWidth="1"/>
    <col min="4354" max="4354" width="16.125" style="8" bestFit="1" customWidth="1"/>
    <col min="4355" max="4355" width="13.875" style="8" bestFit="1" customWidth="1"/>
    <col min="4356" max="4356" width="17.25" style="8" bestFit="1" customWidth="1"/>
    <col min="4357" max="4358" width="20.5" style="8" bestFit="1" customWidth="1"/>
    <col min="4359" max="4359" width="0" style="8" hidden="1" customWidth="1"/>
    <col min="4360" max="4360" width="18.375" style="8" bestFit="1" customWidth="1"/>
    <col min="4361" max="4362" width="0" style="8" hidden="1" customWidth="1"/>
    <col min="4363" max="4606" width="9" style="8"/>
    <col min="4607" max="4607" width="6.625" style="8" customWidth="1"/>
    <col min="4608" max="4609" width="21.625" style="8" customWidth="1"/>
    <col min="4610" max="4610" width="16.125" style="8" bestFit="1" customWidth="1"/>
    <col min="4611" max="4611" width="13.875" style="8" bestFit="1" customWidth="1"/>
    <col min="4612" max="4612" width="17.25" style="8" bestFit="1" customWidth="1"/>
    <col min="4613" max="4614" width="20.5" style="8" bestFit="1" customWidth="1"/>
    <col min="4615" max="4615" width="0" style="8" hidden="1" customWidth="1"/>
    <col min="4616" max="4616" width="18.375" style="8" bestFit="1" customWidth="1"/>
    <col min="4617" max="4618" width="0" style="8" hidden="1" customWidth="1"/>
    <col min="4619" max="4862" width="9" style="8"/>
    <col min="4863" max="4863" width="6.625" style="8" customWidth="1"/>
    <col min="4864" max="4865" width="21.625" style="8" customWidth="1"/>
    <col min="4866" max="4866" width="16.125" style="8" bestFit="1" customWidth="1"/>
    <col min="4867" max="4867" width="13.875" style="8" bestFit="1" customWidth="1"/>
    <col min="4868" max="4868" width="17.25" style="8" bestFit="1" customWidth="1"/>
    <col min="4869" max="4870" width="20.5" style="8" bestFit="1" customWidth="1"/>
    <col min="4871" max="4871" width="0" style="8" hidden="1" customWidth="1"/>
    <col min="4872" max="4872" width="18.375" style="8" bestFit="1" customWidth="1"/>
    <col min="4873" max="4874" width="0" style="8" hidden="1" customWidth="1"/>
    <col min="4875" max="5118" width="9" style="8"/>
    <col min="5119" max="5119" width="6.625" style="8" customWidth="1"/>
    <col min="5120" max="5121" width="21.625" style="8" customWidth="1"/>
    <col min="5122" max="5122" width="16.125" style="8" bestFit="1" customWidth="1"/>
    <col min="5123" max="5123" width="13.875" style="8" bestFit="1" customWidth="1"/>
    <col min="5124" max="5124" width="17.25" style="8" bestFit="1" customWidth="1"/>
    <col min="5125" max="5126" width="20.5" style="8" bestFit="1" customWidth="1"/>
    <col min="5127" max="5127" width="0" style="8" hidden="1" customWidth="1"/>
    <col min="5128" max="5128" width="18.375" style="8" bestFit="1" customWidth="1"/>
    <col min="5129" max="5130" width="0" style="8" hidden="1" customWidth="1"/>
    <col min="5131" max="5374" width="9" style="8"/>
    <col min="5375" max="5375" width="6.625" style="8" customWidth="1"/>
    <col min="5376" max="5377" width="21.625" style="8" customWidth="1"/>
    <col min="5378" max="5378" width="16.125" style="8" bestFit="1" customWidth="1"/>
    <col min="5379" max="5379" width="13.875" style="8" bestFit="1" customWidth="1"/>
    <col min="5380" max="5380" width="17.25" style="8" bestFit="1" customWidth="1"/>
    <col min="5381" max="5382" width="20.5" style="8" bestFit="1" customWidth="1"/>
    <col min="5383" max="5383" width="0" style="8" hidden="1" customWidth="1"/>
    <col min="5384" max="5384" width="18.375" style="8" bestFit="1" customWidth="1"/>
    <col min="5385" max="5386" width="0" style="8" hidden="1" customWidth="1"/>
    <col min="5387" max="5630" width="9" style="8"/>
    <col min="5631" max="5631" width="6.625" style="8" customWidth="1"/>
    <col min="5632" max="5633" width="21.625" style="8" customWidth="1"/>
    <col min="5634" max="5634" width="16.125" style="8" bestFit="1" customWidth="1"/>
    <col min="5635" max="5635" width="13.875" style="8" bestFit="1" customWidth="1"/>
    <col min="5636" max="5636" width="17.25" style="8" bestFit="1" customWidth="1"/>
    <col min="5637" max="5638" width="20.5" style="8" bestFit="1" customWidth="1"/>
    <col min="5639" max="5639" width="0" style="8" hidden="1" customWidth="1"/>
    <col min="5640" max="5640" width="18.375" style="8" bestFit="1" customWidth="1"/>
    <col min="5641" max="5642" width="0" style="8" hidden="1" customWidth="1"/>
    <col min="5643" max="5886" width="9" style="8"/>
    <col min="5887" max="5887" width="6.625" style="8" customWidth="1"/>
    <col min="5888" max="5889" width="21.625" style="8" customWidth="1"/>
    <col min="5890" max="5890" width="16.125" style="8" bestFit="1" customWidth="1"/>
    <col min="5891" max="5891" width="13.875" style="8" bestFit="1" customWidth="1"/>
    <col min="5892" max="5892" width="17.25" style="8" bestFit="1" customWidth="1"/>
    <col min="5893" max="5894" width="20.5" style="8" bestFit="1" customWidth="1"/>
    <col min="5895" max="5895" width="0" style="8" hidden="1" customWidth="1"/>
    <col min="5896" max="5896" width="18.375" style="8" bestFit="1" customWidth="1"/>
    <col min="5897" max="5898" width="0" style="8" hidden="1" customWidth="1"/>
    <col min="5899" max="6142" width="9" style="8"/>
    <col min="6143" max="6143" width="6.625" style="8" customWidth="1"/>
    <col min="6144" max="6145" width="21.625" style="8" customWidth="1"/>
    <col min="6146" max="6146" width="16.125" style="8" bestFit="1" customWidth="1"/>
    <col min="6147" max="6147" width="13.875" style="8" bestFit="1" customWidth="1"/>
    <col min="6148" max="6148" width="17.25" style="8" bestFit="1" customWidth="1"/>
    <col min="6149" max="6150" width="20.5" style="8" bestFit="1" customWidth="1"/>
    <col min="6151" max="6151" width="0" style="8" hidden="1" customWidth="1"/>
    <col min="6152" max="6152" width="18.375" style="8" bestFit="1" customWidth="1"/>
    <col min="6153" max="6154" width="0" style="8" hidden="1" customWidth="1"/>
    <col min="6155" max="6398" width="9" style="8"/>
    <col min="6399" max="6399" width="6.625" style="8" customWidth="1"/>
    <col min="6400" max="6401" width="21.625" style="8" customWidth="1"/>
    <col min="6402" max="6402" width="16.125" style="8" bestFit="1" customWidth="1"/>
    <col min="6403" max="6403" width="13.875" style="8" bestFit="1" customWidth="1"/>
    <col min="6404" max="6404" width="17.25" style="8" bestFit="1" customWidth="1"/>
    <col min="6405" max="6406" width="20.5" style="8" bestFit="1" customWidth="1"/>
    <col min="6407" max="6407" width="0" style="8" hidden="1" customWidth="1"/>
    <col min="6408" max="6408" width="18.375" style="8" bestFit="1" customWidth="1"/>
    <col min="6409" max="6410" width="0" style="8" hidden="1" customWidth="1"/>
    <col min="6411" max="6654" width="9" style="8"/>
    <col min="6655" max="6655" width="6.625" style="8" customWidth="1"/>
    <col min="6656" max="6657" width="21.625" style="8" customWidth="1"/>
    <col min="6658" max="6658" width="16.125" style="8" bestFit="1" customWidth="1"/>
    <col min="6659" max="6659" width="13.875" style="8" bestFit="1" customWidth="1"/>
    <col min="6660" max="6660" width="17.25" style="8" bestFit="1" customWidth="1"/>
    <col min="6661" max="6662" width="20.5" style="8" bestFit="1" customWidth="1"/>
    <col min="6663" max="6663" width="0" style="8" hidden="1" customWidth="1"/>
    <col min="6664" max="6664" width="18.375" style="8" bestFit="1" customWidth="1"/>
    <col min="6665" max="6666" width="0" style="8" hidden="1" customWidth="1"/>
    <col min="6667" max="6910" width="9" style="8"/>
    <col min="6911" max="6911" width="6.625" style="8" customWidth="1"/>
    <col min="6912" max="6913" width="21.625" style="8" customWidth="1"/>
    <col min="6914" max="6914" width="16.125" style="8" bestFit="1" customWidth="1"/>
    <col min="6915" max="6915" width="13.875" style="8" bestFit="1" customWidth="1"/>
    <col min="6916" max="6916" width="17.25" style="8" bestFit="1" customWidth="1"/>
    <col min="6917" max="6918" width="20.5" style="8" bestFit="1" customWidth="1"/>
    <col min="6919" max="6919" width="0" style="8" hidden="1" customWidth="1"/>
    <col min="6920" max="6920" width="18.375" style="8" bestFit="1" customWidth="1"/>
    <col min="6921" max="6922" width="0" style="8" hidden="1" customWidth="1"/>
    <col min="6923" max="7166" width="9" style="8"/>
    <col min="7167" max="7167" width="6.625" style="8" customWidth="1"/>
    <col min="7168" max="7169" width="21.625" style="8" customWidth="1"/>
    <col min="7170" max="7170" width="16.125" style="8" bestFit="1" customWidth="1"/>
    <col min="7171" max="7171" width="13.875" style="8" bestFit="1" customWidth="1"/>
    <col min="7172" max="7172" width="17.25" style="8" bestFit="1" customWidth="1"/>
    <col min="7173" max="7174" width="20.5" style="8" bestFit="1" customWidth="1"/>
    <col min="7175" max="7175" width="0" style="8" hidden="1" customWidth="1"/>
    <col min="7176" max="7176" width="18.375" style="8" bestFit="1" customWidth="1"/>
    <col min="7177" max="7178" width="0" style="8" hidden="1" customWidth="1"/>
    <col min="7179" max="7422" width="9" style="8"/>
    <col min="7423" max="7423" width="6.625" style="8" customWidth="1"/>
    <col min="7424" max="7425" width="21.625" style="8" customWidth="1"/>
    <col min="7426" max="7426" width="16.125" style="8" bestFit="1" customWidth="1"/>
    <col min="7427" max="7427" width="13.875" style="8" bestFit="1" customWidth="1"/>
    <col min="7428" max="7428" width="17.25" style="8" bestFit="1" customWidth="1"/>
    <col min="7429" max="7430" width="20.5" style="8" bestFit="1" customWidth="1"/>
    <col min="7431" max="7431" width="0" style="8" hidden="1" customWidth="1"/>
    <col min="7432" max="7432" width="18.375" style="8" bestFit="1" customWidth="1"/>
    <col min="7433" max="7434" width="0" style="8" hidden="1" customWidth="1"/>
    <col min="7435" max="7678" width="9" style="8"/>
    <col min="7679" max="7679" width="6.625" style="8" customWidth="1"/>
    <col min="7680" max="7681" width="21.625" style="8" customWidth="1"/>
    <col min="7682" max="7682" width="16.125" style="8" bestFit="1" customWidth="1"/>
    <col min="7683" max="7683" width="13.875" style="8" bestFit="1" customWidth="1"/>
    <col min="7684" max="7684" width="17.25" style="8" bestFit="1" customWidth="1"/>
    <col min="7685" max="7686" width="20.5" style="8" bestFit="1" customWidth="1"/>
    <col min="7687" max="7687" width="0" style="8" hidden="1" customWidth="1"/>
    <col min="7688" max="7688" width="18.375" style="8" bestFit="1" customWidth="1"/>
    <col min="7689" max="7690" width="0" style="8" hidden="1" customWidth="1"/>
    <col min="7691" max="7934" width="9" style="8"/>
    <col min="7935" max="7935" width="6.625" style="8" customWidth="1"/>
    <col min="7936" max="7937" width="21.625" style="8" customWidth="1"/>
    <col min="7938" max="7938" width="16.125" style="8" bestFit="1" customWidth="1"/>
    <col min="7939" max="7939" width="13.875" style="8" bestFit="1" customWidth="1"/>
    <col min="7940" max="7940" width="17.25" style="8" bestFit="1" customWidth="1"/>
    <col min="7941" max="7942" width="20.5" style="8" bestFit="1" customWidth="1"/>
    <col min="7943" max="7943" width="0" style="8" hidden="1" customWidth="1"/>
    <col min="7944" max="7944" width="18.375" style="8" bestFit="1" customWidth="1"/>
    <col min="7945" max="7946" width="0" style="8" hidden="1" customWidth="1"/>
    <col min="7947" max="8190" width="9" style="8"/>
    <col min="8191" max="8191" width="6.625" style="8" customWidth="1"/>
    <col min="8192" max="8193" width="21.625" style="8" customWidth="1"/>
    <col min="8194" max="8194" width="16.125" style="8" bestFit="1" customWidth="1"/>
    <col min="8195" max="8195" width="13.875" style="8" bestFit="1" customWidth="1"/>
    <col min="8196" max="8196" width="17.25" style="8" bestFit="1" customWidth="1"/>
    <col min="8197" max="8198" width="20.5" style="8" bestFit="1" customWidth="1"/>
    <col min="8199" max="8199" width="0" style="8" hidden="1" customWidth="1"/>
    <col min="8200" max="8200" width="18.375" style="8" bestFit="1" customWidth="1"/>
    <col min="8201" max="8202" width="0" style="8" hidden="1" customWidth="1"/>
    <col min="8203" max="8446" width="9" style="8"/>
    <col min="8447" max="8447" width="6.625" style="8" customWidth="1"/>
    <col min="8448" max="8449" width="21.625" style="8" customWidth="1"/>
    <col min="8450" max="8450" width="16.125" style="8" bestFit="1" customWidth="1"/>
    <col min="8451" max="8451" width="13.875" style="8" bestFit="1" customWidth="1"/>
    <col min="8452" max="8452" width="17.25" style="8" bestFit="1" customWidth="1"/>
    <col min="8453" max="8454" width="20.5" style="8" bestFit="1" customWidth="1"/>
    <col min="8455" max="8455" width="0" style="8" hidden="1" customWidth="1"/>
    <col min="8456" max="8456" width="18.375" style="8" bestFit="1" customWidth="1"/>
    <col min="8457" max="8458" width="0" style="8" hidden="1" customWidth="1"/>
    <col min="8459" max="8702" width="9" style="8"/>
    <col min="8703" max="8703" width="6.625" style="8" customWidth="1"/>
    <col min="8704" max="8705" width="21.625" style="8" customWidth="1"/>
    <col min="8706" max="8706" width="16.125" style="8" bestFit="1" customWidth="1"/>
    <col min="8707" max="8707" width="13.875" style="8" bestFit="1" customWidth="1"/>
    <col min="8708" max="8708" width="17.25" style="8" bestFit="1" customWidth="1"/>
    <col min="8709" max="8710" width="20.5" style="8" bestFit="1" customWidth="1"/>
    <col min="8711" max="8711" width="0" style="8" hidden="1" customWidth="1"/>
    <col min="8712" max="8712" width="18.375" style="8" bestFit="1" customWidth="1"/>
    <col min="8713" max="8714" width="0" style="8" hidden="1" customWidth="1"/>
    <col min="8715" max="8958" width="9" style="8"/>
    <col min="8959" max="8959" width="6.625" style="8" customWidth="1"/>
    <col min="8960" max="8961" width="21.625" style="8" customWidth="1"/>
    <col min="8962" max="8962" width="16.125" style="8" bestFit="1" customWidth="1"/>
    <col min="8963" max="8963" width="13.875" style="8" bestFit="1" customWidth="1"/>
    <col min="8964" max="8964" width="17.25" style="8" bestFit="1" customWidth="1"/>
    <col min="8965" max="8966" width="20.5" style="8" bestFit="1" customWidth="1"/>
    <col min="8967" max="8967" width="0" style="8" hidden="1" customWidth="1"/>
    <col min="8968" max="8968" width="18.375" style="8" bestFit="1" customWidth="1"/>
    <col min="8969" max="8970" width="0" style="8" hidden="1" customWidth="1"/>
    <col min="8971" max="9214" width="9" style="8"/>
    <col min="9215" max="9215" width="6.625" style="8" customWidth="1"/>
    <col min="9216" max="9217" width="21.625" style="8" customWidth="1"/>
    <col min="9218" max="9218" width="16.125" style="8" bestFit="1" customWidth="1"/>
    <col min="9219" max="9219" width="13.875" style="8" bestFit="1" customWidth="1"/>
    <col min="9220" max="9220" width="17.25" style="8" bestFit="1" customWidth="1"/>
    <col min="9221" max="9222" width="20.5" style="8" bestFit="1" customWidth="1"/>
    <col min="9223" max="9223" width="0" style="8" hidden="1" customWidth="1"/>
    <col min="9224" max="9224" width="18.375" style="8" bestFit="1" customWidth="1"/>
    <col min="9225" max="9226" width="0" style="8" hidden="1" customWidth="1"/>
    <col min="9227" max="9470" width="9" style="8"/>
    <col min="9471" max="9471" width="6.625" style="8" customWidth="1"/>
    <col min="9472" max="9473" width="21.625" style="8" customWidth="1"/>
    <col min="9474" max="9474" width="16.125" style="8" bestFit="1" customWidth="1"/>
    <col min="9475" max="9475" width="13.875" style="8" bestFit="1" customWidth="1"/>
    <col min="9476" max="9476" width="17.25" style="8" bestFit="1" customWidth="1"/>
    <col min="9477" max="9478" width="20.5" style="8" bestFit="1" customWidth="1"/>
    <col min="9479" max="9479" width="0" style="8" hidden="1" customWidth="1"/>
    <col min="9480" max="9480" width="18.375" style="8" bestFit="1" customWidth="1"/>
    <col min="9481" max="9482" width="0" style="8" hidden="1" customWidth="1"/>
    <col min="9483" max="9726" width="9" style="8"/>
    <col min="9727" max="9727" width="6.625" style="8" customWidth="1"/>
    <col min="9728" max="9729" width="21.625" style="8" customWidth="1"/>
    <col min="9730" max="9730" width="16.125" style="8" bestFit="1" customWidth="1"/>
    <col min="9731" max="9731" width="13.875" style="8" bestFit="1" customWidth="1"/>
    <col min="9732" max="9732" width="17.25" style="8" bestFit="1" customWidth="1"/>
    <col min="9733" max="9734" width="20.5" style="8" bestFit="1" customWidth="1"/>
    <col min="9735" max="9735" width="0" style="8" hidden="1" customWidth="1"/>
    <col min="9736" max="9736" width="18.375" style="8" bestFit="1" customWidth="1"/>
    <col min="9737" max="9738" width="0" style="8" hidden="1" customWidth="1"/>
    <col min="9739" max="9982" width="9" style="8"/>
    <col min="9983" max="9983" width="6.625" style="8" customWidth="1"/>
    <col min="9984" max="9985" width="21.625" style="8" customWidth="1"/>
    <col min="9986" max="9986" width="16.125" style="8" bestFit="1" customWidth="1"/>
    <col min="9987" max="9987" width="13.875" style="8" bestFit="1" customWidth="1"/>
    <col min="9988" max="9988" width="17.25" style="8" bestFit="1" customWidth="1"/>
    <col min="9989" max="9990" width="20.5" style="8" bestFit="1" customWidth="1"/>
    <col min="9991" max="9991" width="0" style="8" hidden="1" customWidth="1"/>
    <col min="9992" max="9992" width="18.375" style="8" bestFit="1" customWidth="1"/>
    <col min="9993" max="9994" width="0" style="8" hidden="1" customWidth="1"/>
    <col min="9995" max="10238" width="9" style="8"/>
    <col min="10239" max="10239" width="6.625" style="8" customWidth="1"/>
    <col min="10240" max="10241" width="21.625" style="8" customWidth="1"/>
    <col min="10242" max="10242" width="16.125" style="8" bestFit="1" customWidth="1"/>
    <col min="10243" max="10243" width="13.875" style="8" bestFit="1" customWidth="1"/>
    <col min="10244" max="10244" width="17.25" style="8" bestFit="1" customWidth="1"/>
    <col min="10245" max="10246" width="20.5" style="8" bestFit="1" customWidth="1"/>
    <col min="10247" max="10247" width="0" style="8" hidden="1" customWidth="1"/>
    <col min="10248" max="10248" width="18.375" style="8" bestFit="1" customWidth="1"/>
    <col min="10249" max="10250" width="0" style="8" hidden="1" customWidth="1"/>
    <col min="10251" max="10494" width="9" style="8"/>
    <col min="10495" max="10495" width="6.625" style="8" customWidth="1"/>
    <col min="10496" max="10497" width="21.625" style="8" customWidth="1"/>
    <col min="10498" max="10498" width="16.125" style="8" bestFit="1" customWidth="1"/>
    <col min="10499" max="10499" width="13.875" style="8" bestFit="1" customWidth="1"/>
    <col min="10500" max="10500" width="17.25" style="8" bestFit="1" customWidth="1"/>
    <col min="10501" max="10502" width="20.5" style="8" bestFit="1" customWidth="1"/>
    <col min="10503" max="10503" width="0" style="8" hidden="1" customWidth="1"/>
    <col min="10504" max="10504" width="18.375" style="8" bestFit="1" customWidth="1"/>
    <col min="10505" max="10506" width="0" style="8" hidden="1" customWidth="1"/>
    <col min="10507" max="10750" width="9" style="8"/>
    <col min="10751" max="10751" width="6.625" style="8" customWidth="1"/>
    <col min="10752" max="10753" width="21.625" style="8" customWidth="1"/>
    <col min="10754" max="10754" width="16.125" style="8" bestFit="1" customWidth="1"/>
    <col min="10755" max="10755" width="13.875" style="8" bestFit="1" customWidth="1"/>
    <col min="10756" max="10756" width="17.25" style="8" bestFit="1" customWidth="1"/>
    <col min="10757" max="10758" width="20.5" style="8" bestFit="1" customWidth="1"/>
    <col min="10759" max="10759" width="0" style="8" hidden="1" customWidth="1"/>
    <col min="10760" max="10760" width="18.375" style="8" bestFit="1" customWidth="1"/>
    <col min="10761" max="10762" width="0" style="8" hidden="1" customWidth="1"/>
    <col min="10763" max="11006" width="9" style="8"/>
    <col min="11007" max="11007" width="6.625" style="8" customWidth="1"/>
    <col min="11008" max="11009" width="21.625" style="8" customWidth="1"/>
    <col min="11010" max="11010" width="16.125" style="8" bestFit="1" customWidth="1"/>
    <col min="11011" max="11011" width="13.875" style="8" bestFit="1" customWidth="1"/>
    <col min="11012" max="11012" width="17.25" style="8" bestFit="1" customWidth="1"/>
    <col min="11013" max="11014" width="20.5" style="8" bestFit="1" customWidth="1"/>
    <col min="11015" max="11015" width="0" style="8" hidden="1" customWidth="1"/>
    <col min="11016" max="11016" width="18.375" style="8" bestFit="1" customWidth="1"/>
    <col min="11017" max="11018" width="0" style="8" hidden="1" customWidth="1"/>
    <col min="11019" max="11262" width="9" style="8"/>
    <col min="11263" max="11263" width="6.625" style="8" customWidth="1"/>
    <col min="11264" max="11265" width="21.625" style="8" customWidth="1"/>
    <col min="11266" max="11266" width="16.125" style="8" bestFit="1" customWidth="1"/>
    <col min="11267" max="11267" width="13.875" style="8" bestFit="1" customWidth="1"/>
    <col min="11268" max="11268" width="17.25" style="8" bestFit="1" customWidth="1"/>
    <col min="11269" max="11270" width="20.5" style="8" bestFit="1" customWidth="1"/>
    <col min="11271" max="11271" width="0" style="8" hidden="1" customWidth="1"/>
    <col min="11272" max="11272" width="18.375" style="8" bestFit="1" customWidth="1"/>
    <col min="11273" max="11274" width="0" style="8" hidden="1" customWidth="1"/>
    <col min="11275" max="11518" width="9" style="8"/>
    <col min="11519" max="11519" width="6.625" style="8" customWidth="1"/>
    <col min="11520" max="11521" width="21.625" style="8" customWidth="1"/>
    <col min="11522" max="11522" width="16.125" style="8" bestFit="1" customWidth="1"/>
    <col min="11523" max="11523" width="13.875" style="8" bestFit="1" customWidth="1"/>
    <col min="11524" max="11524" width="17.25" style="8" bestFit="1" customWidth="1"/>
    <col min="11525" max="11526" width="20.5" style="8" bestFit="1" customWidth="1"/>
    <col min="11527" max="11527" width="0" style="8" hidden="1" customWidth="1"/>
    <col min="11528" max="11528" width="18.375" style="8" bestFit="1" customWidth="1"/>
    <col min="11529" max="11530" width="0" style="8" hidden="1" customWidth="1"/>
    <col min="11531" max="11774" width="9" style="8"/>
    <col min="11775" max="11775" width="6.625" style="8" customWidth="1"/>
    <col min="11776" max="11777" width="21.625" style="8" customWidth="1"/>
    <col min="11778" max="11778" width="16.125" style="8" bestFit="1" customWidth="1"/>
    <col min="11779" max="11779" width="13.875" style="8" bestFit="1" customWidth="1"/>
    <col min="11780" max="11780" width="17.25" style="8" bestFit="1" customWidth="1"/>
    <col min="11781" max="11782" width="20.5" style="8" bestFit="1" customWidth="1"/>
    <col min="11783" max="11783" width="0" style="8" hidden="1" customWidth="1"/>
    <col min="11784" max="11784" width="18.375" style="8" bestFit="1" customWidth="1"/>
    <col min="11785" max="11786" width="0" style="8" hidden="1" customWidth="1"/>
    <col min="11787" max="12030" width="9" style="8"/>
    <col min="12031" max="12031" width="6.625" style="8" customWidth="1"/>
    <col min="12032" max="12033" width="21.625" style="8" customWidth="1"/>
    <col min="12034" max="12034" width="16.125" style="8" bestFit="1" customWidth="1"/>
    <col min="12035" max="12035" width="13.875" style="8" bestFit="1" customWidth="1"/>
    <col min="12036" max="12036" width="17.25" style="8" bestFit="1" customWidth="1"/>
    <col min="12037" max="12038" width="20.5" style="8" bestFit="1" customWidth="1"/>
    <col min="12039" max="12039" width="0" style="8" hidden="1" customWidth="1"/>
    <col min="12040" max="12040" width="18.375" style="8" bestFit="1" customWidth="1"/>
    <col min="12041" max="12042" width="0" style="8" hidden="1" customWidth="1"/>
    <col min="12043" max="12286" width="9" style="8"/>
    <col min="12287" max="12287" width="6.625" style="8" customWidth="1"/>
    <col min="12288" max="12289" width="21.625" style="8" customWidth="1"/>
    <col min="12290" max="12290" width="16.125" style="8" bestFit="1" customWidth="1"/>
    <col min="12291" max="12291" width="13.875" style="8" bestFit="1" customWidth="1"/>
    <col min="12292" max="12292" width="17.25" style="8" bestFit="1" customWidth="1"/>
    <col min="12293" max="12294" width="20.5" style="8" bestFit="1" customWidth="1"/>
    <col min="12295" max="12295" width="0" style="8" hidden="1" customWidth="1"/>
    <col min="12296" max="12296" width="18.375" style="8" bestFit="1" customWidth="1"/>
    <col min="12297" max="12298" width="0" style="8" hidden="1" customWidth="1"/>
    <col min="12299" max="12542" width="9" style="8"/>
    <col min="12543" max="12543" width="6.625" style="8" customWidth="1"/>
    <col min="12544" max="12545" width="21.625" style="8" customWidth="1"/>
    <col min="12546" max="12546" width="16.125" style="8" bestFit="1" customWidth="1"/>
    <col min="12547" max="12547" width="13.875" style="8" bestFit="1" customWidth="1"/>
    <col min="12548" max="12548" width="17.25" style="8" bestFit="1" customWidth="1"/>
    <col min="12549" max="12550" width="20.5" style="8" bestFit="1" customWidth="1"/>
    <col min="12551" max="12551" width="0" style="8" hidden="1" customWidth="1"/>
    <col min="12552" max="12552" width="18.375" style="8" bestFit="1" customWidth="1"/>
    <col min="12553" max="12554" width="0" style="8" hidden="1" customWidth="1"/>
    <col min="12555" max="12798" width="9" style="8"/>
    <col min="12799" max="12799" width="6.625" style="8" customWidth="1"/>
    <col min="12800" max="12801" width="21.625" style="8" customWidth="1"/>
    <col min="12802" max="12802" width="16.125" style="8" bestFit="1" customWidth="1"/>
    <col min="12803" max="12803" width="13.875" style="8" bestFit="1" customWidth="1"/>
    <col min="12804" max="12804" width="17.25" style="8" bestFit="1" customWidth="1"/>
    <col min="12805" max="12806" width="20.5" style="8" bestFit="1" customWidth="1"/>
    <col min="12807" max="12807" width="0" style="8" hidden="1" customWidth="1"/>
    <col min="12808" max="12808" width="18.375" style="8" bestFit="1" customWidth="1"/>
    <col min="12809" max="12810" width="0" style="8" hidden="1" customWidth="1"/>
    <col min="12811" max="13054" width="9" style="8"/>
    <col min="13055" max="13055" width="6.625" style="8" customWidth="1"/>
    <col min="13056" max="13057" width="21.625" style="8" customWidth="1"/>
    <col min="13058" max="13058" width="16.125" style="8" bestFit="1" customWidth="1"/>
    <col min="13059" max="13059" width="13.875" style="8" bestFit="1" customWidth="1"/>
    <col min="13060" max="13060" width="17.25" style="8" bestFit="1" customWidth="1"/>
    <col min="13061" max="13062" width="20.5" style="8" bestFit="1" customWidth="1"/>
    <col min="13063" max="13063" width="0" style="8" hidden="1" customWidth="1"/>
    <col min="13064" max="13064" width="18.375" style="8" bestFit="1" customWidth="1"/>
    <col min="13065" max="13066" width="0" style="8" hidden="1" customWidth="1"/>
    <col min="13067" max="13310" width="9" style="8"/>
    <col min="13311" max="13311" width="6.625" style="8" customWidth="1"/>
    <col min="13312" max="13313" width="21.625" style="8" customWidth="1"/>
    <col min="13314" max="13314" width="16.125" style="8" bestFit="1" customWidth="1"/>
    <col min="13315" max="13315" width="13.875" style="8" bestFit="1" customWidth="1"/>
    <col min="13316" max="13316" width="17.25" style="8" bestFit="1" customWidth="1"/>
    <col min="13317" max="13318" width="20.5" style="8" bestFit="1" customWidth="1"/>
    <col min="13319" max="13319" width="0" style="8" hidden="1" customWidth="1"/>
    <col min="13320" max="13320" width="18.375" style="8" bestFit="1" customWidth="1"/>
    <col min="13321" max="13322" width="0" style="8" hidden="1" customWidth="1"/>
    <col min="13323" max="13566" width="9" style="8"/>
    <col min="13567" max="13567" width="6.625" style="8" customWidth="1"/>
    <col min="13568" max="13569" width="21.625" style="8" customWidth="1"/>
    <col min="13570" max="13570" width="16.125" style="8" bestFit="1" customWidth="1"/>
    <col min="13571" max="13571" width="13.875" style="8" bestFit="1" customWidth="1"/>
    <col min="13572" max="13572" width="17.25" style="8" bestFit="1" customWidth="1"/>
    <col min="13573" max="13574" width="20.5" style="8" bestFit="1" customWidth="1"/>
    <col min="13575" max="13575" width="0" style="8" hidden="1" customWidth="1"/>
    <col min="13576" max="13576" width="18.375" style="8" bestFit="1" customWidth="1"/>
    <col min="13577" max="13578" width="0" style="8" hidden="1" customWidth="1"/>
    <col min="13579" max="13822" width="9" style="8"/>
    <col min="13823" max="13823" width="6.625" style="8" customWidth="1"/>
    <col min="13824" max="13825" width="21.625" style="8" customWidth="1"/>
    <col min="13826" max="13826" width="16.125" style="8" bestFit="1" customWidth="1"/>
    <col min="13827" max="13827" width="13.875" style="8" bestFit="1" customWidth="1"/>
    <col min="13828" max="13828" width="17.25" style="8" bestFit="1" customWidth="1"/>
    <col min="13829" max="13830" width="20.5" style="8" bestFit="1" customWidth="1"/>
    <col min="13831" max="13831" width="0" style="8" hidden="1" customWidth="1"/>
    <col min="13832" max="13832" width="18.375" style="8" bestFit="1" customWidth="1"/>
    <col min="13833" max="13834" width="0" style="8" hidden="1" customWidth="1"/>
    <col min="13835" max="14078" width="9" style="8"/>
    <col min="14079" max="14079" width="6.625" style="8" customWidth="1"/>
    <col min="14080" max="14081" width="21.625" style="8" customWidth="1"/>
    <col min="14082" max="14082" width="16.125" style="8" bestFit="1" customWidth="1"/>
    <col min="14083" max="14083" width="13.875" style="8" bestFit="1" customWidth="1"/>
    <col min="14084" max="14084" width="17.25" style="8" bestFit="1" customWidth="1"/>
    <col min="14085" max="14086" width="20.5" style="8" bestFit="1" customWidth="1"/>
    <col min="14087" max="14087" width="0" style="8" hidden="1" customWidth="1"/>
    <col min="14088" max="14088" width="18.375" style="8" bestFit="1" customWidth="1"/>
    <col min="14089" max="14090" width="0" style="8" hidden="1" customWidth="1"/>
    <col min="14091" max="14334" width="9" style="8"/>
    <col min="14335" max="14335" width="6.625" style="8" customWidth="1"/>
    <col min="14336" max="14337" width="21.625" style="8" customWidth="1"/>
    <col min="14338" max="14338" width="16.125" style="8" bestFit="1" customWidth="1"/>
    <col min="14339" max="14339" width="13.875" style="8" bestFit="1" customWidth="1"/>
    <col min="14340" max="14340" width="17.25" style="8" bestFit="1" customWidth="1"/>
    <col min="14341" max="14342" width="20.5" style="8" bestFit="1" customWidth="1"/>
    <col min="14343" max="14343" width="0" style="8" hidden="1" customWidth="1"/>
    <col min="14344" max="14344" width="18.375" style="8" bestFit="1" customWidth="1"/>
    <col min="14345" max="14346" width="0" style="8" hidden="1" customWidth="1"/>
    <col min="14347" max="14590" width="9" style="8"/>
    <col min="14591" max="14591" width="6.625" style="8" customWidth="1"/>
    <col min="14592" max="14593" width="21.625" style="8" customWidth="1"/>
    <col min="14594" max="14594" width="16.125" style="8" bestFit="1" customWidth="1"/>
    <col min="14595" max="14595" width="13.875" style="8" bestFit="1" customWidth="1"/>
    <col min="14596" max="14596" width="17.25" style="8" bestFit="1" customWidth="1"/>
    <col min="14597" max="14598" width="20.5" style="8" bestFit="1" customWidth="1"/>
    <col min="14599" max="14599" width="0" style="8" hidden="1" customWidth="1"/>
    <col min="14600" max="14600" width="18.375" style="8" bestFit="1" customWidth="1"/>
    <col min="14601" max="14602" width="0" style="8" hidden="1" customWidth="1"/>
    <col min="14603" max="14846" width="9" style="8"/>
    <col min="14847" max="14847" width="6.625" style="8" customWidth="1"/>
    <col min="14848" max="14849" width="21.625" style="8" customWidth="1"/>
    <col min="14850" max="14850" width="16.125" style="8" bestFit="1" customWidth="1"/>
    <col min="14851" max="14851" width="13.875" style="8" bestFit="1" customWidth="1"/>
    <col min="14852" max="14852" width="17.25" style="8" bestFit="1" customWidth="1"/>
    <col min="14853" max="14854" width="20.5" style="8" bestFit="1" customWidth="1"/>
    <col min="14855" max="14855" width="0" style="8" hidden="1" customWidth="1"/>
    <col min="14856" max="14856" width="18.375" style="8" bestFit="1" customWidth="1"/>
    <col min="14857" max="14858" width="0" style="8" hidden="1" customWidth="1"/>
    <col min="14859" max="15102" width="9" style="8"/>
    <col min="15103" max="15103" width="6.625" style="8" customWidth="1"/>
    <col min="15104" max="15105" width="21.625" style="8" customWidth="1"/>
    <col min="15106" max="15106" width="16.125" style="8" bestFit="1" customWidth="1"/>
    <col min="15107" max="15107" width="13.875" style="8" bestFit="1" customWidth="1"/>
    <col min="15108" max="15108" width="17.25" style="8" bestFit="1" customWidth="1"/>
    <col min="15109" max="15110" width="20.5" style="8" bestFit="1" customWidth="1"/>
    <col min="15111" max="15111" width="0" style="8" hidden="1" customWidth="1"/>
    <col min="15112" max="15112" width="18.375" style="8" bestFit="1" customWidth="1"/>
    <col min="15113" max="15114" width="0" style="8" hidden="1" customWidth="1"/>
    <col min="15115" max="15358" width="9" style="8"/>
    <col min="15359" max="15359" width="6.625" style="8" customWidth="1"/>
    <col min="15360" max="15361" width="21.625" style="8" customWidth="1"/>
    <col min="15362" max="15362" width="16.125" style="8" bestFit="1" customWidth="1"/>
    <col min="15363" max="15363" width="13.875" style="8" bestFit="1" customWidth="1"/>
    <col min="15364" max="15364" width="17.25" style="8" bestFit="1" customWidth="1"/>
    <col min="15365" max="15366" width="20.5" style="8" bestFit="1" customWidth="1"/>
    <col min="15367" max="15367" width="0" style="8" hidden="1" customWidth="1"/>
    <col min="15368" max="15368" width="18.375" style="8" bestFit="1" customWidth="1"/>
    <col min="15369" max="15370" width="0" style="8" hidden="1" customWidth="1"/>
    <col min="15371" max="15614" width="9" style="8"/>
    <col min="15615" max="15615" width="6.625" style="8" customWidth="1"/>
    <col min="15616" max="15617" width="21.625" style="8" customWidth="1"/>
    <col min="15618" max="15618" width="16.125" style="8" bestFit="1" customWidth="1"/>
    <col min="15619" max="15619" width="13.875" style="8" bestFit="1" customWidth="1"/>
    <col min="15620" max="15620" width="17.25" style="8" bestFit="1" customWidth="1"/>
    <col min="15621" max="15622" width="20.5" style="8" bestFit="1" customWidth="1"/>
    <col min="15623" max="15623" width="0" style="8" hidden="1" customWidth="1"/>
    <col min="15624" max="15624" width="18.375" style="8" bestFit="1" customWidth="1"/>
    <col min="15625" max="15626" width="0" style="8" hidden="1" customWidth="1"/>
    <col min="15627" max="15870" width="9" style="8"/>
    <col min="15871" max="15871" width="6.625" style="8" customWidth="1"/>
    <col min="15872" max="15873" width="21.625" style="8" customWidth="1"/>
    <col min="15874" max="15874" width="16.125" style="8" bestFit="1" customWidth="1"/>
    <col min="15875" max="15875" width="13.875" style="8" bestFit="1" customWidth="1"/>
    <col min="15876" max="15876" width="17.25" style="8" bestFit="1" customWidth="1"/>
    <col min="15877" max="15878" width="20.5" style="8" bestFit="1" customWidth="1"/>
    <col min="15879" max="15879" width="0" style="8" hidden="1" customWidth="1"/>
    <col min="15880" max="15880" width="18.375" style="8" bestFit="1" customWidth="1"/>
    <col min="15881" max="15882" width="0" style="8" hidden="1" customWidth="1"/>
    <col min="15883" max="16126" width="9" style="8"/>
    <col min="16127" max="16127" width="6.625" style="8" customWidth="1"/>
    <col min="16128" max="16129" width="21.625" style="8" customWidth="1"/>
    <col min="16130" max="16130" width="16.125" style="8" bestFit="1" customWidth="1"/>
    <col min="16131" max="16131" width="13.875" style="8" bestFit="1" customWidth="1"/>
    <col min="16132" max="16132" width="17.25" style="8" bestFit="1" customWidth="1"/>
    <col min="16133" max="16134" width="20.5" style="8" bestFit="1" customWidth="1"/>
    <col min="16135" max="16135" width="0" style="8" hidden="1" customWidth="1"/>
    <col min="16136" max="16136" width="18.375" style="8" bestFit="1" customWidth="1"/>
    <col min="16137" max="16138" width="0" style="8" hidden="1" customWidth="1"/>
    <col min="16139" max="16384" width="9" style="8"/>
  </cols>
  <sheetData>
    <row r="1" spans="1:5" ht="20.25">
      <c r="A1" s="162" t="s">
        <v>185</v>
      </c>
      <c r="B1" s="163"/>
      <c r="C1" s="163"/>
      <c r="D1" s="163"/>
      <c r="E1" s="163"/>
    </row>
    <row r="2" spans="1:5" ht="35.1" customHeight="1">
      <c r="A2" s="164" t="s">
        <v>186</v>
      </c>
      <c r="B2" s="165"/>
      <c r="E2" s="155" t="s">
        <v>187</v>
      </c>
    </row>
    <row r="3" spans="1:5" ht="30" customHeight="1">
      <c r="A3" s="156" t="s">
        <v>89</v>
      </c>
      <c r="B3" s="156" t="s">
        <v>188</v>
      </c>
      <c r="C3" s="157" t="s">
        <v>1</v>
      </c>
      <c r="D3" s="157" t="s">
        <v>2</v>
      </c>
      <c r="E3" s="157" t="s">
        <v>189</v>
      </c>
    </row>
    <row r="4" spans="1:5" ht="30" customHeight="1">
      <c r="A4" s="156">
        <v>1</v>
      </c>
      <c r="B4" s="156" t="s">
        <v>158</v>
      </c>
      <c r="C4" s="159">
        <f>科艺体德专项!G4</f>
        <v>80000</v>
      </c>
      <c r="D4" s="159"/>
      <c r="E4" s="159">
        <f>C4-D4</f>
        <v>80000</v>
      </c>
    </row>
    <row r="5" spans="1:5" ht="30" customHeight="1">
      <c r="A5" s="156">
        <v>2</v>
      </c>
      <c r="B5" s="156" t="s">
        <v>196</v>
      </c>
      <c r="C5" s="159">
        <f>中小学教育教学!H8</f>
        <v>1000000</v>
      </c>
      <c r="D5" s="159"/>
      <c r="E5" s="159">
        <f t="shared" ref="E5:E15" si="0">C5-D5</f>
        <v>1000000</v>
      </c>
    </row>
    <row r="6" spans="1:5" ht="30" customHeight="1">
      <c r="A6" s="156">
        <v>3</v>
      </c>
      <c r="B6" s="156" t="s">
        <v>157</v>
      </c>
      <c r="C6" s="159">
        <f>教育学院!G4</f>
        <v>20000</v>
      </c>
      <c r="D6" s="159"/>
      <c r="E6" s="159">
        <f t="shared" si="0"/>
        <v>20000</v>
      </c>
    </row>
    <row r="7" spans="1:5" ht="30" customHeight="1">
      <c r="A7" s="156">
        <v>4</v>
      </c>
      <c r="B7" s="156" t="s">
        <v>190</v>
      </c>
      <c r="C7" s="159">
        <f>保安经费!I16</f>
        <v>4800000</v>
      </c>
      <c r="D7" s="159">
        <f>C7</f>
        <v>4800000</v>
      </c>
      <c r="E7" s="159">
        <f t="shared" si="0"/>
        <v>0</v>
      </c>
    </row>
    <row r="8" spans="1:5" ht="30" customHeight="1">
      <c r="A8" s="156">
        <v>5</v>
      </c>
      <c r="B8" s="156" t="s">
        <v>191</v>
      </c>
      <c r="C8" s="160">
        <f>视频联网!L10</f>
        <v>213108</v>
      </c>
      <c r="D8" s="159">
        <f t="shared" ref="D8:D15" si="1">C8</f>
        <v>213108</v>
      </c>
      <c r="E8" s="159">
        <f t="shared" si="0"/>
        <v>0</v>
      </c>
    </row>
    <row r="9" spans="1:5" ht="30" customHeight="1">
      <c r="A9" s="156">
        <v>6</v>
      </c>
      <c r="B9" s="156" t="s">
        <v>197</v>
      </c>
      <c r="C9" s="160">
        <f>农民工学校生均补贴!I5</f>
        <v>13466250</v>
      </c>
      <c r="D9" s="159">
        <f t="shared" si="1"/>
        <v>13466250</v>
      </c>
      <c r="E9" s="159">
        <f t="shared" si="0"/>
        <v>0</v>
      </c>
    </row>
    <row r="10" spans="1:5" ht="30" customHeight="1">
      <c r="A10" s="156">
        <v>7</v>
      </c>
      <c r="B10" s="156" t="s">
        <v>198</v>
      </c>
      <c r="C10" s="160">
        <f>农民工学校资助!L6</f>
        <v>144450</v>
      </c>
      <c r="D10" s="159">
        <f t="shared" si="1"/>
        <v>144450</v>
      </c>
      <c r="E10" s="159">
        <f t="shared" si="0"/>
        <v>0</v>
      </c>
    </row>
    <row r="11" spans="1:5" ht="30" customHeight="1">
      <c r="A11" s="156">
        <v>8</v>
      </c>
      <c r="B11" s="156" t="s">
        <v>199</v>
      </c>
      <c r="C11" s="160">
        <f>农民工学校减免书薄费!G5</f>
        <v>52326</v>
      </c>
      <c r="D11" s="159">
        <f t="shared" si="1"/>
        <v>52326</v>
      </c>
      <c r="E11" s="159">
        <f t="shared" si="0"/>
        <v>0</v>
      </c>
    </row>
    <row r="12" spans="1:5" ht="30" customHeight="1">
      <c r="A12" s="156">
        <v>9</v>
      </c>
      <c r="B12" s="156" t="s">
        <v>192</v>
      </c>
      <c r="C12" s="160">
        <f>民办学前资助!O7</f>
        <v>91416</v>
      </c>
      <c r="D12" s="159">
        <f t="shared" si="1"/>
        <v>91416</v>
      </c>
      <c r="E12" s="159">
        <f t="shared" si="0"/>
        <v>0</v>
      </c>
    </row>
    <row r="13" spans="1:5" ht="30" customHeight="1">
      <c r="A13" s="156">
        <v>10</v>
      </c>
      <c r="B13" s="156" t="s">
        <v>193</v>
      </c>
      <c r="C13" s="160">
        <f>民办学校补贴!R5</f>
        <v>3608920</v>
      </c>
      <c r="D13" s="159">
        <f t="shared" si="1"/>
        <v>3608920</v>
      </c>
      <c r="E13" s="159">
        <f t="shared" si="0"/>
        <v>0</v>
      </c>
    </row>
    <row r="14" spans="1:5" ht="30" customHeight="1">
      <c r="A14" s="156">
        <v>11</v>
      </c>
      <c r="B14" s="156" t="s">
        <v>194</v>
      </c>
      <c r="C14" s="160">
        <f>民办义务教育减免书薄费!I6</f>
        <v>53800</v>
      </c>
      <c r="D14" s="159">
        <f t="shared" si="1"/>
        <v>53800</v>
      </c>
      <c r="E14" s="159">
        <f t="shared" si="0"/>
        <v>0</v>
      </c>
    </row>
    <row r="15" spans="1:5" ht="30" customHeight="1">
      <c r="A15" s="156">
        <v>12</v>
      </c>
      <c r="B15" s="156" t="s">
        <v>195</v>
      </c>
      <c r="C15" s="160">
        <f>储备教师!H8</f>
        <v>1183733.44</v>
      </c>
      <c r="D15" s="159">
        <f t="shared" si="1"/>
        <v>1183733.44</v>
      </c>
      <c r="E15" s="159">
        <f t="shared" si="0"/>
        <v>0</v>
      </c>
    </row>
    <row r="16" spans="1:5" ht="30" customHeight="1">
      <c r="A16" s="156"/>
      <c r="B16" s="156" t="s">
        <v>86</v>
      </c>
      <c r="C16" s="161">
        <f>SUM(C4:C15)</f>
        <v>24714003.440000001</v>
      </c>
      <c r="D16" s="161">
        <f t="shared" ref="D16:E16" si="2">SUM(D4:D15)</f>
        <v>23614003.440000001</v>
      </c>
      <c r="E16" s="161">
        <f t="shared" si="2"/>
        <v>1100000</v>
      </c>
    </row>
    <row r="17" ht="30" customHeight="1"/>
    <row r="18" ht="30" customHeight="1"/>
  </sheetData>
  <mergeCells count="2">
    <mergeCell ref="A1:E1"/>
    <mergeCell ref="A2:B2"/>
  </mergeCells>
  <phoneticPr fontId="1" type="noConversion"/>
  <printOptions horizontalCentered="1"/>
  <pageMargins left="0.70866141732283472" right="0.70866141732283472" top="0.74803149606299213" bottom="0.74803149606299213" header="0.31496062992125984" footer="0.31496062992125984"/>
  <pageSetup paperSize="9" scale="90" orientation="portrait" verticalDpi="0" r:id="rId1"/>
</worksheet>
</file>

<file path=xl/worksheets/sheet10.xml><?xml version="1.0" encoding="utf-8"?>
<worksheet xmlns="http://schemas.openxmlformats.org/spreadsheetml/2006/main" xmlns:r="http://schemas.openxmlformats.org/officeDocument/2006/relationships">
  <dimension ref="A1:O7"/>
  <sheetViews>
    <sheetView workbookViewId="0">
      <selection activeCell="A7" sqref="A7:XFD38"/>
    </sheetView>
  </sheetViews>
  <sheetFormatPr defaultColWidth="7" defaultRowHeight="13.5"/>
  <cols>
    <col min="1" max="1" width="27.25" style="4" bestFit="1" customWidth="1"/>
    <col min="2" max="2" width="13.125" style="4" bestFit="1" customWidth="1"/>
    <col min="3" max="3" width="6" style="4" bestFit="1" customWidth="1"/>
    <col min="4" max="7" width="10.625" style="4" customWidth="1"/>
    <col min="8" max="10" width="10.625" style="4" hidden="1" customWidth="1"/>
    <col min="11" max="12" width="10.625" style="4" customWidth="1"/>
    <col min="13" max="13" width="10.625" style="53" hidden="1" customWidth="1"/>
    <col min="14" max="15" width="10.625" style="4" customWidth="1"/>
    <col min="16" max="16384" width="7" style="4"/>
  </cols>
  <sheetData>
    <row r="1" spans="1:15" s="8" customFormat="1" ht="24.95" customHeight="1">
      <c r="A1" s="180" t="s">
        <v>184</v>
      </c>
      <c r="B1" s="180"/>
      <c r="C1" s="180"/>
      <c r="D1" s="180"/>
      <c r="E1" s="180"/>
      <c r="F1" s="180"/>
      <c r="G1" s="180"/>
      <c r="H1" s="180"/>
      <c r="I1" s="180"/>
      <c r="J1" s="180"/>
      <c r="K1" s="180"/>
      <c r="L1" s="180"/>
      <c r="M1" s="180"/>
      <c r="N1" s="180"/>
      <c r="O1" s="180"/>
    </row>
    <row r="2" spans="1:15" s="8" customFormat="1" ht="23.25" customHeight="1">
      <c r="A2" s="181" t="s">
        <v>4</v>
      </c>
      <c r="B2" s="181" t="s">
        <v>56</v>
      </c>
      <c r="C2" s="181" t="s">
        <v>70</v>
      </c>
      <c r="D2" s="183" t="s">
        <v>71</v>
      </c>
      <c r="E2" s="183"/>
      <c r="F2" s="183"/>
      <c r="G2" s="183"/>
      <c r="H2" s="183"/>
      <c r="I2" s="183"/>
      <c r="J2" s="183"/>
      <c r="K2" s="183"/>
      <c r="L2" s="183"/>
      <c r="M2" s="183"/>
      <c r="N2" s="183"/>
      <c r="O2" s="184" t="s">
        <v>65</v>
      </c>
    </row>
    <row r="3" spans="1:15" s="8" customFormat="1" ht="15.75" customHeight="1">
      <c r="A3" s="181"/>
      <c r="B3" s="181"/>
      <c r="C3" s="181"/>
      <c r="D3" s="36" t="s">
        <v>104</v>
      </c>
      <c r="E3" s="44" t="s">
        <v>72</v>
      </c>
      <c r="F3" s="44" t="s">
        <v>73</v>
      </c>
      <c r="G3" s="44" t="s">
        <v>74</v>
      </c>
      <c r="H3" s="44" t="s">
        <v>75</v>
      </c>
      <c r="I3" s="44" t="s">
        <v>76</v>
      </c>
      <c r="J3" s="44" t="s">
        <v>77</v>
      </c>
      <c r="K3" s="44" t="s">
        <v>78</v>
      </c>
      <c r="L3" s="44" t="s">
        <v>79</v>
      </c>
      <c r="M3" s="44" t="s">
        <v>80</v>
      </c>
      <c r="N3" s="36" t="s">
        <v>53</v>
      </c>
      <c r="O3" s="185"/>
    </row>
    <row r="4" spans="1:15" s="45" customFormat="1" ht="20.100000000000001" customHeight="1">
      <c r="A4" s="182"/>
      <c r="B4" s="182"/>
      <c r="C4" s="182"/>
      <c r="D4" s="35" t="s">
        <v>69</v>
      </c>
      <c r="E4" s="35" t="s">
        <v>69</v>
      </c>
      <c r="F4" s="35" t="s">
        <v>69</v>
      </c>
      <c r="G4" s="35" t="s">
        <v>69</v>
      </c>
      <c r="H4" s="35" t="s">
        <v>69</v>
      </c>
      <c r="I4" s="35" t="s">
        <v>69</v>
      </c>
      <c r="J4" s="35" t="s">
        <v>69</v>
      </c>
      <c r="K4" s="35" t="s">
        <v>69</v>
      </c>
      <c r="L4" s="35" t="s">
        <v>69</v>
      </c>
      <c r="M4" s="35" t="s">
        <v>69</v>
      </c>
      <c r="N4" s="35" t="s">
        <v>69</v>
      </c>
      <c r="O4" s="186"/>
    </row>
    <row r="5" spans="1:15" s="45" customFormat="1" ht="20.100000000000001" customHeight="1">
      <c r="A5" s="52" t="s">
        <v>105</v>
      </c>
      <c r="B5" s="46" t="s">
        <v>21</v>
      </c>
      <c r="C5" s="46" t="s">
        <v>18</v>
      </c>
      <c r="D5" s="47">
        <v>14000</v>
      </c>
      <c r="E5" s="47">
        <v>2688</v>
      </c>
      <c r="F5" s="47">
        <v>1920</v>
      </c>
      <c r="G5" s="47">
        <v>340</v>
      </c>
      <c r="H5" s="47">
        <v>0</v>
      </c>
      <c r="I5" s="47">
        <v>0</v>
      </c>
      <c r="J5" s="47">
        <v>0</v>
      </c>
      <c r="K5" s="47">
        <v>700</v>
      </c>
      <c r="L5" s="47">
        <v>800</v>
      </c>
      <c r="M5" s="47">
        <v>0</v>
      </c>
      <c r="N5" s="48">
        <f>SUM(D5:M5)</f>
        <v>20448</v>
      </c>
      <c r="O5" s="70">
        <f>N5*2</f>
        <v>40896</v>
      </c>
    </row>
    <row r="6" spans="1:15" s="45" customFormat="1" ht="20.100000000000001" customHeight="1">
      <c r="A6" s="52" t="s">
        <v>106</v>
      </c>
      <c r="B6" s="46" t="s">
        <v>21</v>
      </c>
      <c r="C6" s="46" t="s">
        <v>18</v>
      </c>
      <c r="D6" s="47">
        <v>17500</v>
      </c>
      <c r="E6" s="47">
        <v>3840</v>
      </c>
      <c r="F6" s="47">
        <v>1920</v>
      </c>
      <c r="G6" s="47">
        <v>200</v>
      </c>
      <c r="H6" s="47">
        <v>0</v>
      </c>
      <c r="I6" s="47">
        <v>0</v>
      </c>
      <c r="J6" s="47">
        <v>0</v>
      </c>
      <c r="K6" s="47">
        <v>800</v>
      </c>
      <c r="L6" s="47">
        <v>1000</v>
      </c>
      <c r="M6" s="47">
        <v>0</v>
      </c>
      <c r="N6" s="48">
        <f>SUM(D6:M6)</f>
        <v>25260</v>
      </c>
      <c r="O6" s="70">
        <f t="shared" ref="O6" si="0">N6*2</f>
        <v>50520</v>
      </c>
    </row>
    <row r="7" spans="1:15" s="45" customFormat="1" ht="20.100000000000001" customHeight="1">
      <c r="A7" s="49" t="s">
        <v>81</v>
      </c>
      <c r="B7" s="50"/>
      <c r="C7" s="50"/>
      <c r="D7" s="51">
        <f t="shared" ref="D7:O7" si="1">SUM(D5:D6)</f>
        <v>31500</v>
      </c>
      <c r="E7" s="51">
        <f t="shared" si="1"/>
        <v>6528</v>
      </c>
      <c r="F7" s="51">
        <f t="shared" si="1"/>
        <v>3840</v>
      </c>
      <c r="G7" s="51">
        <f t="shared" si="1"/>
        <v>540</v>
      </c>
      <c r="H7" s="51">
        <f t="shared" si="1"/>
        <v>0</v>
      </c>
      <c r="I7" s="51">
        <f t="shared" si="1"/>
        <v>0</v>
      </c>
      <c r="J7" s="51">
        <f t="shared" si="1"/>
        <v>0</v>
      </c>
      <c r="K7" s="51">
        <f t="shared" si="1"/>
        <v>1500</v>
      </c>
      <c r="L7" s="51">
        <f t="shared" si="1"/>
        <v>1800</v>
      </c>
      <c r="M7" s="51">
        <f t="shared" si="1"/>
        <v>0</v>
      </c>
      <c r="N7" s="51">
        <f t="shared" si="1"/>
        <v>45708</v>
      </c>
      <c r="O7" s="51">
        <f t="shared" si="1"/>
        <v>91416</v>
      </c>
    </row>
  </sheetData>
  <mergeCells count="6">
    <mergeCell ref="A1:O1"/>
    <mergeCell ref="A2:A4"/>
    <mergeCell ref="B2:B4"/>
    <mergeCell ref="C2:C4"/>
    <mergeCell ref="D2:N2"/>
    <mergeCell ref="O2:O4"/>
  </mergeCells>
  <phoneticPr fontId="1" type="noConversion"/>
  <printOptions horizontalCentered="1"/>
  <pageMargins left="0.70866141732283472" right="0.70866141732283472" top="0.74803149606299213" bottom="0.74803149606299213" header="0.31496062992125984" footer="0.31496062992125984"/>
  <pageSetup paperSize="9" orientation="landscape" verticalDpi="0" r:id="rId1"/>
  <headerFooter>
    <oddFooter>第 &amp;P 页，共 &amp;N 页</oddFooter>
  </headerFooter>
</worksheet>
</file>

<file path=xl/worksheets/sheet11.xml><?xml version="1.0" encoding="utf-8"?>
<worksheet xmlns="http://schemas.openxmlformats.org/spreadsheetml/2006/main" xmlns:r="http://schemas.openxmlformats.org/officeDocument/2006/relationships">
  <dimension ref="A1:R5"/>
  <sheetViews>
    <sheetView workbookViewId="0">
      <selection activeCell="A7" sqref="A7:XFD38"/>
    </sheetView>
  </sheetViews>
  <sheetFormatPr defaultRowHeight="13.5"/>
  <cols>
    <col min="1" max="1" width="4.125" customWidth="1"/>
    <col min="2" max="2" width="5.625" customWidth="1"/>
    <col min="3" max="3" width="6.75" customWidth="1"/>
    <col min="4" max="4" width="20.125" customWidth="1"/>
    <col min="6" max="6" width="7.375" customWidth="1"/>
    <col min="8" max="9" width="7.5" customWidth="1"/>
    <col min="11" max="11" width="7.875" customWidth="1"/>
    <col min="15" max="15" width="6" customWidth="1"/>
    <col min="16" max="16" width="6.875" customWidth="1"/>
  </cols>
  <sheetData>
    <row r="1" spans="1:18" ht="20.25">
      <c r="A1" s="196" t="s">
        <v>90</v>
      </c>
      <c r="B1" s="196"/>
      <c r="C1" s="196"/>
      <c r="D1" s="196"/>
      <c r="E1" s="196"/>
      <c r="F1" s="196"/>
      <c r="G1" s="196"/>
      <c r="H1" s="196"/>
      <c r="I1" s="196"/>
      <c r="J1" s="196"/>
      <c r="K1" s="196"/>
      <c r="L1" s="196"/>
      <c r="M1" s="196"/>
      <c r="N1" s="196"/>
      <c r="O1" s="196"/>
      <c r="P1" s="196"/>
      <c r="Q1" s="196"/>
      <c r="R1" s="196"/>
    </row>
    <row r="2" spans="1:18" ht="20.100000000000001" customHeight="1">
      <c r="A2" s="197" t="s">
        <v>4</v>
      </c>
      <c r="B2" s="197" t="s">
        <v>82</v>
      </c>
      <c r="C2" s="197" t="s">
        <v>83</v>
      </c>
      <c r="D2" s="197" t="s">
        <v>84</v>
      </c>
      <c r="E2" s="198" t="s">
        <v>91</v>
      </c>
      <c r="F2" s="198"/>
      <c r="G2" s="198"/>
      <c r="H2" s="198" t="s">
        <v>92</v>
      </c>
      <c r="I2" s="198"/>
      <c r="J2" s="198"/>
      <c r="K2" s="198" t="s">
        <v>93</v>
      </c>
      <c r="L2" s="198"/>
      <c r="M2" s="198"/>
      <c r="N2" s="194" t="s">
        <v>85</v>
      </c>
      <c r="O2" s="199" t="s">
        <v>94</v>
      </c>
      <c r="P2" s="200"/>
      <c r="Q2" s="201"/>
      <c r="R2" s="194" t="s">
        <v>86</v>
      </c>
    </row>
    <row r="3" spans="1:18" ht="20.100000000000001" customHeight="1">
      <c r="A3" s="197"/>
      <c r="B3" s="197"/>
      <c r="C3" s="197"/>
      <c r="D3" s="197"/>
      <c r="E3" s="58" t="s">
        <v>87</v>
      </c>
      <c r="F3" s="58" t="s">
        <v>88</v>
      </c>
      <c r="G3" s="58" t="s">
        <v>69</v>
      </c>
      <c r="H3" s="58" t="s">
        <v>87</v>
      </c>
      <c r="I3" s="58" t="s">
        <v>88</v>
      </c>
      <c r="J3" s="58" t="s">
        <v>69</v>
      </c>
      <c r="K3" s="58" t="s">
        <v>87</v>
      </c>
      <c r="L3" s="58" t="s">
        <v>88</v>
      </c>
      <c r="M3" s="58" t="s">
        <v>69</v>
      </c>
      <c r="N3" s="195"/>
      <c r="O3" s="58" t="s">
        <v>87</v>
      </c>
      <c r="P3" s="58" t="s">
        <v>88</v>
      </c>
      <c r="Q3" s="58" t="s">
        <v>69</v>
      </c>
      <c r="R3" s="195"/>
    </row>
    <row r="4" spans="1:18" s="57" customFormat="1" ht="20.100000000000001" customHeight="1">
      <c r="A4" s="54">
        <v>1</v>
      </c>
      <c r="B4" s="55" t="s">
        <v>54</v>
      </c>
      <c r="C4" s="55" t="s">
        <v>17</v>
      </c>
      <c r="D4" s="56" t="s">
        <v>95</v>
      </c>
      <c r="E4" s="59">
        <v>793</v>
      </c>
      <c r="F4" s="60">
        <v>2320</v>
      </c>
      <c r="G4" s="60">
        <f>E4*F4</f>
        <v>1839760</v>
      </c>
      <c r="H4" s="59">
        <v>639</v>
      </c>
      <c r="I4" s="60">
        <v>2740</v>
      </c>
      <c r="J4" s="60">
        <f>H4*I4</f>
        <v>1750860</v>
      </c>
      <c r="K4" s="59">
        <v>61</v>
      </c>
      <c r="L4" s="58">
        <v>300</v>
      </c>
      <c r="M4" s="58">
        <f>K4*L4</f>
        <v>18300</v>
      </c>
      <c r="N4" s="61">
        <f>G4+J4+M4</f>
        <v>3608920</v>
      </c>
      <c r="O4" s="59">
        <v>0</v>
      </c>
      <c r="P4" s="58">
        <v>1300</v>
      </c>
      <c r="Q4" s="58">
        <f>O4*P4</f>
        <v>0</v>
      </c>
      <c r="R4" s="61">
        <f>N4+Q4</f>
        <v>3608920</v>
      </c>
    </row>
    <row r="5" spans="1:18" s="57" customFormat="1" ht="20.100000000000001" customHeight="1">
      <c r="A5" s="54"/>
      <c r="B5" s="55"/>
      <c r="C5" s="55"/>
      <c r="D5" s="55" t="s">
        <v>96</v>
      </c>
      <c r="E5" s="60">
        <f>SUM(E4)</f>
        <v>793</v>
      </c>
      <c r="F5" s="60"/>
      <c r="G5" s="60">
        <f>SUM(G4)</f>
        <v>1839760</v>
      </c>
      <c r="H5" s="60">
        <f>SUM(H4)</f>
        <v>639</v>
      </c>
      <c r="I5" s="60"/>
      <c r="J5" s="60">
        <f>SUM(J4)</f>
        <v>1750860</v>
      </c>
      <c r="K5" s="60">
        <f>SUM(K4)</f>
        <v>61</v>
      </c>
      <c r="L5" s="58"/>
      <c r="M5" s="60">
        <f>SUM(M4)</f>
        <v>18300</v>
      </c>
      <c r="N5" s="60">
        <f>SUM(N4)</f>
        <v>3608920</v>
      </c>
      <c r="O5" s="60">
        <f>SUM(O4)</f>
        <v>0</v>
      </c>
      <c r="P5" s="60"/>
      <c r="Q5" s="60">
        <f>SUM(Q4)</f>
        <v>0</v>
      </c>
      <c r="R5" s="61">
        <f t="shared" ref="R5" si="0">N5+Q5</f>
        <v>3608920</v>
      </c>
    </row>
  </sheetData>
  <mergeCells count="11">
    <mergeCell ref="R2:R3"/>
    <mergeCell ref="A1:R1"/>
    <mergeCell ref="A2:A3"/>
    <mergeCell ref="B2:B3"/>
    <mergeCell ref="C2:C3"/>
    <mergeCell ref="D2:D3"/>
    <mergeCell ref="E2:G2"/>
    <mergeCell ref="H2:J2"/>
    <mergeCell ref="K2:M2"/>
    <mergeCell ref="N2:N3"/>
    <mergeCell ref="O2:Q2"/>
  </mergeCells>
  <phoneticPr fontId="1" type="noConversion"/>
  <printOptions horizontalCentered="1"/>
  <pageMargins left="0.70866141732283472" right="0.70866141732283472" top="0.74803149606299213" bottom="0.74803149606299213" header="0.31496062992125984" footer="0.31496062992125984"/>
  <pageSetup paperSize="9" scale="85" orientation="landscape" r:id="rId1"/>
  <headerFooter>
    <oddFooter>第 &amp;P 页，共 &amp;N 页</oddFooter>
  </headerFooter>
</worksheet>
</file>

<file path=xl/worksheets/sheet12.xml><?xml version="1.0" encoding="utf-8"?>
<worksheet xmlns="http://schemas.openxmlformats.org/spreadsheetml/2006/main" xmlns:r="http://schemas.openxmlformats.org/officeDocument/2006/relationships">
  <dimension ref="A1:I7"/>
  <sheetViews>
    <sheetView workbookViewId="0">
      <selection activeCell="A7" sqref="A7:XFD38"/>
    </sheetView>
  </sheetViews>
  <sheetFormatPr defaultRowHeight="13.5"/>
  <cols>
    <col min="3" max="3" width="29.75" customWidth="1"/>
    <col min="4" max="4" width="17.125" customWidth="1"/>
    <col min="5" max="5" width="12.5" customWidth="1"/>
    <col min="6" max="6" width="12.25" customWidth="1"/>
    <col min="7" max="7" width="11.75" customWidth="1"/>
    <col min="8" max="8" width="11.625" customWidth="1"/>
    <col min="9" max="9" width="23" customWidth="1"/>
  </cols>
  <sheetData>
    <row r="1" spans="1:9" ht="23.25" customHeight="1">
      <c r="A1" s="189" t="s">
        <v>107</v>
      </c>
      <c r="B1" s="189"/>
      <c r="C1" s="189"/>
      <c r="D1" s="189"/>
      <c r="E1" s="189"/>
      <c r="F1" s="189"/>
      <c r="G1" s="189"/>
      <c r="H1" s="189"/>
      <c r="I1" s="189"/>
    </row>
    <row r="2" spans="1:9">
      <c r="A2" s="190" t="s">
        <v>4</v>
      </c>
      <c r="B2" s="191" t="s">
        <v>52</v>
      </c>
      <c r="C2" s="191" t="s">
        <v>5</v>
      </c>
      <c r="D2" s="192" t="s">
        <v>70</v>
      </c>
      <c r="E2" s="202" t="s">
        <v>119</v>
      </c>
      <c r="F2" s="202"/>
      <c r="G2" s="188" t="s">
        <v>108</v>
      </c>
      <c r="H2" s="188" t="s">
        <v>109</v>
      </c>
      <c r="I2" s="188" t="s">
        <v>110</v>
      </c>
    </row>
    <row r="3" spans="1:9">
      <c r="A3" s="190"/>
      <c r="B3" s="191"/>
      <c r="C3" s="191" t="s">
        <v>5</v>
      </c>
      <c r="D3" s="193"/>
      <c r="E3" s="71" t="s">
        <v>111</v>
      </c>
      <c r="F3" s="71" t="s">
        <v>112</v>
      </c>
      <c r="G3" s="188"/>
      <c r="H3" s="188"/>
      <c r="I3" s="188"/>
    </row>
    <row r="4" spans="1:9">
      <c r="A4" s="72">
        <v>1</v>
      </c>
      <c r="B4" s="21" t="s">
        <v>54</v>
      </c>
      <c r="C4" s="73" t="s">
        <v>113</v>
      </c>
      <c r="D4" s="74" t="s">
        <v>114</v>
      </c>
      <c r="E4" s="67">
        <v>0</v>
      </c>
      <c r="F4" s="67">
        <v>639</v>
      </c>
      <c r="G4" s="67">
        <v>34</v>
      </c>
      <c r="H4" s="67">
        <v>42</v>
      </c>
      <c r="I4" s="67">
        <f>E4*G4+F4*H4</f>
        <v>26838</v>
      </c>
    </row>
    <row r="5" spans="1:9">
      <c r="A5" s="72"/>
      <c r="B5" s="21" t="s">
        <v>54</v>
      </c>
      <c r="C5" s="73" t="s">
        <v>113</v>
      </c>
      <c r="D5" s="73" t="s">
        <v>115</v>
      </c>
      <c r="E5" s="67">
        <v>793</v>
      </c>
      <c r="F5" s="67">
        <v>0</v>
      </c>
      <c r="G5" s="67">
        <v>34</v>
      </c>
      <c r="H5" s="67">
        <v>42</v>
      </c>
      <c r="I5" s="67">
        <f>E5*G5+F5*H5</f>
        <v>26962</v>
      </c>
    </row>
    <row r="6" spans="1:9">
      <c r="A6" s="75"/>
      <c r="B6" s="75"/>
      <c r="C6" s="75" t="s">
        <v>96</v>
      </c>
      <c r="D6" s="75"/>
      <c r="E6" s="75">
        <f>SUM(E4:E5)</f>
        <v>793</v>
      </c>
      <c r="F6" s="75">
        <f>SUM(F4:F5)</f>
        <v>639</v>
      </c>
      <c r="G6" s="75"/>
      <c r="H6" s="75"/>
      <c r="I6" s="75">
        <f>SUM(I4:I5)</f>
        <v>53800</v>
      </c>
    </row>
    <row r="7" spans="1:9">
      <c r="A7" s="187"/>
      <c r="B7" s="187"/>
      <c r="C7" s="187"/>
      <c r="D7" s="187"/>
      <c r="E7" s="187"/>
      <c r="F7" s="187"/>
      <c r="G7" s="187"/>
      <c r="H7" s="187"/>
      <c r="I7" s="187"/>
    </row>
  </sheetData>
  <mergeCells count="10">
    <mergeCell ref="A7:I7"/>
    <mergeCell ref="A1:I1"/>
    <mergeCell ref="A2:A3"/>
    <mergeCell ref="B2:B3"/>
    <mergeCell ref="C2:C3"/>
    <mergeCell ref="D2:D3"/>
    <mergeCell ref="E2:F2"/>
    <mergeCell ref="G2:G3"/>
    <mergeCell ref="H2:H3"/>
    <mergeCell ref="I2:I3"/>
  </mergeCells>
  <phoneticPr fontId="1" type="noConversion"/>
  <printOptions horizontalCentered="1"/>
  <pageMargins left="0.70866141732283472" right="0.70866141732283472" top="0.55118110236220474" bottom="0.55118110236220474" header="0.31496062992125984" footer="0.31496062992125984"/>
  <pageSetup paperSize="9" scale="95" orientation="landscape" r:id="rId1"/>
  <headerFooter>
    <oddFooter>第 &amp;P 页，共 &amp;N 页</oddFooter>
  </headerFooter>
</worksheet>
</file>

<file path=xl/worksheets/sheet13.xml><?xml version="1.0" encoding="utf-8"?>
<worksheet xmlns="http://schemas.openxmlformats.org/spreadsheetml/2006/main" xmlns:r="http://schemas.openxmlformats.org/officeDocument/2006/relationships">
  <dimension ref="A1:H8"/>
  <sheetViews>
    <sheetView workbookViewId="0">
      <selection activeCell="A7" sqref="A7:XFD38"/>
    </sheetView>
  </sheetViews>
  <sheetFormatPr defaultRowHeight="13.5" outlineLevelRow="2"/>
  <cols>
    <col min="2" max="2" width="10" bestFit="1" customWidth="1"/>
    <col min="3" max="3" width="35.875" bestFit="1" customWidth="1"/>
    <col min="4" max="5" width="10" bestFit="1" customWidth="1"/>
    <col min="6" max="7" width="14" bestFit="1" customWidth="1"/>
    <col min="8" max="8" width="12.875" customWidth="1"/>
  </cols>
  <sheetData>
    <row r="1" spans="1:8" ht="34.5" customHeight="1">
      <c r="A1" s="203" t="s">
        <v>150</v>
      </c>
      <c r="B1" s="204"/>
      <c r="C1" s="204"/>
      <c r="D1" s="204"/>
      <c r="E1" s="204"/>
      <c r="F1" s="204"/>
      <c r="G1" s="204"/>
      <c r="H1" s="204"/>
    </row>
    <row r="2" spans="1:8" ht="34.15" customHeight="1">
      <c r="A2" s="92" t="s">
        <v>4</v>
      </c>
      <c r="B2" s="92" t="s">
        <v>135</v>
      </c>
      <c r="C2" s="92" t="s">
        <v>136</v>
      </c>
      <c r="D2" s="92" t="s">
        <v>137</v>
      </c>
      <c r="E2" s="92" t="s">
        <v>138</v>
      </c>
      <c r="F2" s="92" t="s">
        <v>139</v>
      </c>
      <c r="G2" s="92" t="s">
        <v>140</v>
      </c>
      <c r="H2" s="93" t="s">
        <v>141</v>
      </c>
    </row>
    <row r="3" spans="1:8" outlineLevel="2">
      <c r="A3" s="92">
        <v>8</v>
      </c>
      <c r="B3" s="92" t="s">
        <v>143</v>
      </c>
      <c r="C3" s="92" t="s">
        <v>25</v>
      </c>
      <c r="D3" s="92" t="s">
        <v>17</v>
      </c>
      <c r="E3" s="92" t="s">
        <v>144</v>
      </c>
      <c r="F3" s="92" t="s">
        <v>142</v>
      </c>
      <c r="G3" s="92" t="s">
        <v>18</v>
      </c>
      <c r="H3" s="92">
        <f>VLOOKUP(G3,[1]Sheet2!A:B,2,FALSE)</f>
        <v>219421.12</v>
      </c>
    </row>
    <row r="4" spans="1:8" outlineLevel="2">
      <c r="A4" s="92">
        <v>9</v>
      </c>
      <c r="B4" s="92" t="s">
        <v>145</v>
      </c>
      <c r="C4" s="92" t="s">
        <v>26</v>
      </c>
      <c r="D4" s="92" t="s">
        <v>17</v>
      </c>
      <c r="E4" s="92" t="s">
        <v>144</v>
      </c>
      <c r="F4" s="92" t="s">
        <v>142</v>
      </c>
      <c r="G4" s="92" t="s">
        <v>16</v>
      </c>
      <c r="H4" s="92">
        <f>VLOOKUP(G4,[1]Sheet2!A:B,2,FALSE)</f>
        <v>241078.08</v>
      </c>
    </row>
    <row r="5" spans="1:8" outlineLevel="2">
      <c r="A5" s="92">
        <v>10</v>
      </c>
      <c r="B5" s="92" t="s">
        <v>146</v>
      </c>
      <c r="C5" s="92" t="s">
        <v>26</v>
      </c>
      <c r="D5" s="92" t="s">
        <v>17</v>
      </c>
      <c r="E5" s="92" t="s">
        <v>147</v>
      </c>
      <c r="F5" s="92" t="s">
        <v>142</v>
      </c>
      <c r="G5" s="92" t="s">
        <v>16</v>
      </c>
      <c r="H5" s="92">
        <f>VLOOKUP(G5,[1]Sheet2!A:B,2,FALSE)</f>
        <v>241078.08</v>
      </c>
    </row>
    <row r="6" spans="1:8" outlineLevel="2">
      <c r="A6" s="92">
        <v>11</v>
      </c>
      <c r="B6" s="92" t="s">
        <v>148</v>
      </c>
      <c r="C6" s="92" t="s">
        <v>20</v>
      </c>
      <c r="D6" s="92" t="s">
        <v>17</v>
      </c>
      <c r="E6" s="92" t="s">
        <v>147</v>
      </c>
      <c r="F6" s="92" t="s">
        <v>142</v>
      </c>
      <c r="G6" s="92" t="s">
        <v>16</v>
      </c>
      <c r="H6" s="92">
        <f>VLOOKUP(G6,[1]Sheet2!A:B,2,FALSE)</f>
        <v>241078.08</v>
      </c>
    </row>
    <row r="7" spans="1:8" outlineLevel="2">
      <c r="A7" s="92">
        <v>12</v>
      </c>
      <c r="B7" s="92" t="s">
        <v>149</v>
      </c>
      <c r="C7" s="92" t="s">
        <v>20</v>
      </c>
      <c r="D7" s="92" t="s">
        <v>17</v>
      </c>
      <c r="E7" s="92" t="s">
        <v>147</v>
      </c>
      <c r="F7" s="92" t="s">
        <v>142</v>
      </c>
      <c r="G7" s="92" t="s">
        <v>16</v>
      </c>
      <c r="H7" s="92">
        <f>VLOOKUP(G7,[1]Sheet2!A:B,2,FALSE)</f>
        <v>241078.08</v>
      </c>
    </row>
    <row r="8" spans="1:8" outlineLevel="1">
      <c r="A8" s="92"/>
      <c r="B8" s="92"/>
      <c r="C8" s="92"/>
      <c r="D8" s="92"/>
      <c r="E8" s="94" t="s">
        <v>28</v>
      </c>
      <c r="F8" s="92"/>
      <c r="G8" s="92"/>
      <c r="H8" s="92">
        <f>SUBTOTAL(9,H3:H7)</f>
        <v>1183733.44</v>
      </c>
    </row>
  </sheetData>
  <mergeCells count="1">
    <mergeCell ref="A1:H1"/>
  </mergeCells>
  <phoneticPr fontId="1" type="noConversion"/>
  <printOptions horizontalCentered="1"/>
  <pageMargins left="0.70866141732283472" right="0.70866141732283472" top="0.74803149606299213" bottom="0.74803149606299213" header="0.31496062992125984" footer="0.31496062992125984"/>
  <pageSetup paperSize="9" orientation="landscape" verticalDpi="0"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H15"/>
  <sheetViews>
    <sheetView workbookViewId="0">
      <selection activeCell="A7" sqref="A7:XFD38"/>
    </sheetView>
  </sheetViews>
  <sheetFormatPr defaultColWidth="9" defaultRowHeight="13.5" outlineLevelRow="2"/>
  <cols>
    <col min="1" max="1" width="9.625" style="118" customWidth="1"/>
    <col min="2" max="2" width="28.5" style="117" customWidth="1"/>
    <col min="3" max="3" width="12.375" style="110" customWidth="1"/>
    <col min="4" max="4" width="32.875" style="110" customWidth="1"/>
    <col min="5" max="5" width="8.625" style="110" customWidth="1"/>
    <col min="6" max="6" width="8.875" style="110" customWidth="1"/>
    <col min="7" max="7" width="19.125" style="110" customWidth="1"/>
    <col min="8" max="8" width="10.875" style="119" customWidth="1"/>
    <col min="9" max="16384" width="9" style="110"/>
  </cols>
  <sheetData>
    <row r="1" spans="1:8" ht="22.5">
      <c r="A1" s="166" t="s">
        <v>159</v>
      </c>
      <c r="B1" s="167"/>
      <c r="C1" s="166"/>
      <c r="D1" s="166"/>
      <c r="E1" s="166"/>
      <c r="F1" s="166"/>
      <c r="G1" s="166"/>
      <c r="H1" s="166"/>
    </row>
    <row r="2" spans="1:8" ht="20.100000000000001" customHeight="1">
      <c r="A2" s="111" t="s">
        <v>52</v>
      </c>
      <c r="B2" s="112" t="s">
        <v>160</v>
      </c>
      <c r="C2" s="113" t="s">
        <v>131</v>
      </c>
      <c r="D2" s="113" t="s">
        <v>132</v>
      </c>
      <c r="E2" s="113" t="s">
        <v>133</v>
      </c>
      <c r="F2" s="113" t="s">
        <v>134</v>
      </c>
      <c r="G2" s="113" t="s">
        <v>69</v>
      </c>
      <c r="H2" s="114" t="s">
        <v>161</v>
      </c>
    </row>
    <row r="3" spans="1:8" ht="20.100000000000001" customHeight="1" outlineLevel="2">
      <c r="A3" s="115" t="s">
        <v>54</v>
      </c>
      <c r="B3" s="112" t="s">
        <v>20</v>
      </c>
      <c r="C3" s="116" t="s">
        <v>163</v>
      </c>
      <c r="D3" s="116" t="s">
        <v>162</v>
      </c>
      <c r="E3" s="116">
        <v>1</v>
      </c>
      <c r="F3" s="116">
        <v>80000</v>
      </c>
      <c r="G3" s="108">
        <f>E3*F3</f>
        <v>80000</v>
      </c>
      <c r="H3" s="108"/>
    </row>
    <row r="4" spans="1:8" ht="20.100000000000001" customHeight="1" outlineLevel="1">
      <c r="A4" s="120" t="s">
        <v>55</v>
      </c>
      <c r="B4" s="121"/>
      <c r="C4" s="122"/>
      <c r="D4" s="122"/>
      <c r="E4" s="122"/>
      <c r="F4" s="122"/>
      <c r="G4" s="109">
        <f>SUBTOTAL(9,G3:G3)</f>
        <v>80000</v>
      </c>
      <c r="H4" s="109"/>
    </row>
    <row r="5" spans="1:8">
      <c r="A5" s="110"/>
      <c r="H5" s="110"/>
    </row>
    <row r="6" spans="1:8">
      <c r="A6" s="110"/>
      <c r="H6" s="110"/>
    </row>
    <row r="7" spans="1:8">
      <c r="A7" s="110"/>
      <c r="H7" s="110"/>
    </row>
    <row r="8" spans="1:8">
      <c r="A8" s="110"/>
      <c r="H8" s="110"/>
    </row>
    <row r="9" spans="1:8">
      <c r="A9" s="110"/>
      <c r="H9" s="110"/>
    </row>
    <row r="10" spans="1:8">
      <c r="A10" s="110"/>
      <c r="H10" s="110"/>
    </row>
    <row r="11" spans="1:8">
      <c r="A11" s="110"/>
      <c r="H11" s="110"/>
    </row>
    <row r="12" spans="1:8">
      <c r="A12" s="110"/>
      <c r="H12" s="110"/>
    </row>
    <row r="13" spans="1:8">
      <c r="A13" s="110"/>
      <c r="H13" s="110"/>
    </row>
    <row r="14" spans="1:8">
      <c r="A14" s="110"/>
      <c r="H14" s="110"/>
    </row>
    <row r="15" spans="1:8">
      <c r="A15" s="110"/>
      <c r="H15" s="110"/>
    </row>
  </sheetData>
  <mergeCells count="1">
    <mergeCell ref="A1:H1"/>
  </mergeCells>
  <phoneticPr fontId="1" type="noConversion"/>
  <printOptions horizontalCentered="1"/>
  <pageMargins left="0.70866141732283472" right="0.70866141732283472" top="0.74803149606299213" bottom="0.74803149606299213" header="0.31496062992125984" footer="0.31496062992125984"/>
  <pageSetup paperSize="9" orientation="landscape" verticalDpi="0" r:id="rId1"/>
  <headerFooter>
    <oddFooter>第 &amp;P 页，共 &amp;N 页</oddFooter>
  </headerFooter>
</worksheet>
</file>

<file path=xl/worksheets/sheet3.xml><?xml version="1.0" encoding="utf-8"?>
<worksheet xmlns="http://schemas.openxmlformats.org/spreadsheetml/2006/main" xmlns:r="http://schemas.openxmlformats.org/officeDocument/2006/relationships">
  <dimension ref="A1:J47"/>
  <sheetViews>
    <sheetView workbookViewId="0">
      <selection activeCell="A7" sqref="A7:XFD38"/>
    </sheetView>
  </sheetViews>
  <sheetFormatPr defaultRowHeight="15"/>
  <cols>
    <col min="1" max="1" width="8.875" style="125" customWidth="1"/>
    <col min="2" max="2" width="28" style="125" customWidth="1"/>
    <col min="3" max="3" width="30.5" style="125" customWidth="1"/>
    <col min="4" max="4" width="38.625" style="125" customWidth="1"/>
    <col min="5" max="5" width="20.625" style="125" customWidth="1"/>
    <col min="6" max="6" width="7.375" style="125" customWidth="1"/>
    <col min="7" max="7" width="13" style="126" customWidth="1"/>
    <col min="8" max="8" width="15.5" style="126" customWidth="1"/>
    <col min="9" max="10" width="9" style="123"/>
    <col min="11" max="16384" width="9" style="124"/>
  </cols>
  <sheetData>
    <row r="1" spans="1:10" ht="20.25">
      <c r="A1" s="168" t="s">
        <v>164</v>
      </c>
      <c r="B1" s="168"/>
      <c r="C1" s="168"/>
      <c r="D1" s="168"/>
      <c r="E1" s="168"/>
      <c r="F1" s="168"/>
      <c r="G1" s="168"/>
      <c r="H1" s="168"/>
    </row>
    <row r="2" spans="1:10" s="130" customFormat="1" ht="20.100000000000001" customHeight="1">
      <c r="A2" s="127" t="s">
        <v>181</v>
      </c>
      <c r="B2" s="127" t="s">
        <v>84</v>
      </c>
      <c r="C2" s="127" t="s">
        <v>130</v>
      </c>
      <c r="D2" s="127" t="s">
        <v>131</v>
      </c>
      <c r="E2" s="127" t="s">
        <v>132</v>
      </c>
      <c r="F2" s="127" t="s">
        <v>133</v>
      </c>
      <c r="G2" s="127" t="s">
        <v>134</v>
      </c>
      <c r="H2" s="127" t="s">
        <v>165</v>
      </c>
      <c r="I2" s="128"/>
      <c r="J2" s="129"/>
    </row>
    <row r="3" spans="1:10" s="130" customFormat="1" ht="20.100000000000001" customHeight="1">
      <c r="A3" s="136" t="s">
        <v>54</v>
      </c>
      <c r="B3" s="139" t="s">
        <v>172</v>
      </c>
      <c r="C3" s="139" t="s">
        <v>166</v>
      </c>
      <c r="D3" s="132" t="s">
        <v>173</v>
      </c>
      <c r="E3" s="132" t="s">
        <v>174</v>
      </c>
      <c r="F3" s="131">
        <v>1</v>
      </c>
      <c r="G3" s="133">
        <v>100000</v>
      </c>
      <c r="H3" s="133">
        <v>100000</v>
      </c>
      <c r="I3" s="134" t="s">
        <v>167</v>
      </c>
      <c r="J3" s="129"/>
    </row>
    <row r="4" spans="1:10" s="130" customFormat="1" ht="20.100000000000001" customHeight="1">
      <c r="A4" s="136" t="s">
        <v>54</v>
      </c>
      <c r="B4" s="139" t="s">
        <v>172</v>
      </c>
      <c r="C4" s="139" t="s">
        <v>166</v>
      </c>
      <c r="D4" s="132" t="s">
        <v>175</v>
      </c>
      <c r="E4" s="132" t="s">
        <v>176</v>
      </c>
      <c r="F4" s="131">
        <v>1</v>
      </c>
      <c r="G4" s="133">
        <v>100000</v>
      </c>
      <c r="H4" s="133">
        <v>100000</v>
      </c>
      <c r="I4" s="140"/>
      <c r="J4" s="129"/>
    </row>
    <row r="5" spans="1:10" s="130" customFormat="1" ht="20.100000000000001" customHeight="1">
      <c r="A5" s="136" t="s">
        <v>54</v>
      </c>
      <c r="B5" s="139" t="s">
        <v>172</v>
      </c>
      <c r="C5" s="139" t="s">
        <v>166</v>
      </c>
      <c r="D5" s="132" t="s">
        <v>177</v>
      </c>
      <c r="E5" s="132" t="s">
        <v>178</v>
      </c>
      <c r="F5" s="131">
        <v>1</v>
      </c>
      <c r="G5" s="133">
        <v>150000</v>
      </c>
      <c r="H5" s="133">
        <v>150000</v>
      </c>
      <c r="I5" s="140"/>
      <c r="J5" s="129"/>
    </row>
    <row r="6" spans="1:10" s="130" customFormat="1" ht="20.100000000000001" customHeight="1">
      <c r="A6" s="136" t="s">
        <v>54</v>
      </c>
      <c r="B6" s="139" t="s">
        <v>172</v>
      </c>
      <c r="C6" s="139" t="s">
        <v>166</v>
      </c>
      <c r="D6" s="132" t="s">
        <v>179</v>
      </c>
      <c r="E6" s="132" t="s">
        <v>180</v>
      </c>
      <c r="F6" s="131">
        <v>1</v>
      </c>
      <c r="G6" s="133">
        <v>150000</v>
      </c>
      <c r="H6" s="133">
        <v>150000</v>
      </c>
      <c r="I6" s="140"/>
      <c r="J6" s="129"/>
    </row>
    <row r="7" spans="1:10" s="130" customFormat="1" ht="20.100000000000001" customHeight="1">
      <c r="A7" s="136" t="s">
        <v>54</v>
      </c>
      <c r="B7" s="139" t="s">
        <v>172</v>
      </c>
      <c r="C7" s="132" t="s">
        <v>166</v>
      </c>
      <c r="D7" s="135" t="s">
        <v>171</v>
      </c>
      <c r="E7" s="135" t="s">
        <v>168</v>
      </c>
      <c r="F7" s="131">
        <v>1</v>
      </c>
      <c r="G7" s="133">
        <v>500000</v>
      </c>
      <c r="H7" s="133">
        <v>500000</v>
      </c>
      <c r="I7" s="137" t="s">
        <v>169</v>
      </c>
      <c r="J7" s="138" t="s">
        <v>170</v>
      </c>
    </row>
    <row r="8" spans="1:10" s="130" customFormat="1" ht="20.100000000000001" customHeight="1">
      <c r="A8" s="141" t="s">
        <v>55</v>
      </c>
      <c r="B8" s="139"/>
      <c r="C8" s="132"/>
      <c r="D8" s="142"/>
      <c r="E8" s="135"/>
      <c r="F8" s="131"/>
      <c r="G8" s="133"/>
      <c r="H8" s="133">
        <f>SUBTOTAL(9,H3:H7)</f>
        <v>1000000</v>
      </c>
      <c r="I8" s="137"/>
      <c r="J8" s="134"/>
    </row>
    <row r="9" spans="1:10" s="130" customFormat="1" ht="20.100000000000001" customHeight="1">
      <c r="A9" s="143"/>
      <c r="B9" s="143"/>
      <c r="C9" s="143"/>
      <c r="D9" s="143"/>
      <c r="E9" s="143"/>
      <c r="F9" s="143"/>
      <c r="G9" s="144"/>
      <c r="H9" s="144"/>
      <c r="I9" s="129"/>
      <c r="J9" s="129"/>
    </row>
    <row r="10" spans="1:10" s="130" customFormat="1" ht="20.100000000000001" customHeight="1">
      <c r="A10" s="143"/>
      <c r="B10" s="143"/>
      <c r="C10" s="143"/>
      <c r="D10" s="143"/>
      <c r="E10" s="143"/>
      <c r="F10" s="143"/>
      <c r="G10" s="144"/>
      <c r="H10" s="144"/>
      <c r="I10" s="129"/>
      <c r="J10" s="129"/>
    </row>
    <row r="11" spans="1:10" s="130" customFormat="1" ht="20.100000000000001" customHeight="1">
      <c r="A11" s="143"/>
      <c r="B11" s="143"/>
      <c r="C11" s="143"/>
      <c r="D11" s="143"/>
      <c r="E11" s="143"/>
      <c r="F11" s="143"/>
      <c r="G11" s="144"/>
      <c r="H11" s="144"/>
      <c r="I11" s="129"/>
      <c r="J11" s="129"/>
    </row>
    <row r="12" spans="1:10" s="130" customFormat="1" ht="20.100000000000001" customHeight="1">
      <c r="A12" s="143"/>
      <c r="B12" s="143"/>
      <c r="C12" s="143"/>
      <c r="D12" s="143"/>
      <c r="E12" s="143"/>
      <c r="F12" s="143"/>
      <c r="G12" s="144"/>
      <c r="H12" s="144"/>
      <c r="I12" s="129"/>
      <c r="J12" s="129"/>
    </row>
    <row r="13" spans="1:10" s="130" customFormat="1" ht="20.100000000000001" customHeight="1">
      <c r="A13" s="143"/>
      <c r="B13" s="143"/>
      <c r="C13" s="143"/>
      <c r="D13" s="143"/>
      <c r="E13" s="143"/>
      <c r="F13" s="143"/>
      <c r="G13" s="144"/>
      <c r="H13" s="144"/>
      <c r="I13" s="129"/>
      <c r="J13" s="129"/>
    </row>
    <row r="14" spans="1:10" s="130" customFormat="1" ht="20.100000000000001" customHeight="1">
      <c r="A14" s="143"/>
      <c r="B14" s="143"/>
      <c r="C14" s="143"/>
      <c r="D14" s="143"/>
      <c r="E14" s="143"/>
      <c r="F14" s="143"/>
      <c r="G14" s="144"/>
      <c r="H14" s="144"/>
      <c r="I14" s="129"/>
      <c r="J14" s="129"/>
    </row>
    <row r="15" spans="1:10" s="130" customFormat="1" ht="20.100000000000001" customHeight="1">
      <c r="A15" s="143"/>
      <c r="B15" s="143"/>
      <c r="C15" s="143"/>
      <c r="D15" s="143"/>
      <c r="E15" s="143"/>
      <c r="F15" s="143"/>
      <c r="G15" s="144"/>
      <c r="H15" s="144"/>
      <c r="I15" s="129"/>
      <c r="J15" s="129"/>
    </row>
    <row r="16" spans="1:10" s="130" customFormat="1" ht="20.100000000000001" customHeight="1">
      <c r="A16" s="143"/>
      <c r="B16" s="143"/>
      <c r="C16" s="143"/>
      <c r="D16" s="143"/>
      <c r="E16" s="143"/>
      <c r="F16" s="143"/>
      <c r="G16" s="144"/>
      <c r="H16" s="144"/>
      <c r="I16" s="129"/>
      <c r="J16" s="129"/>
    </row>
    <row r="17" spans="1:10" s="130" customFormat="1" ht="20.100000000000001" customHeight="1">
      <c r="A17" s="143"/>
      <c r="B17" s="143"/>
      <c r="C17" s="143"/>
      <c r="D17" s="143"/>
      <c r="E17" s="143"/>
      <c r="F17" s="143"/>
      <c r="G17" s="144"/>
      <c r="H17" s="144"/>
      <c r="I17" s="129"/>
      <c r="J17" s="129"/>
    </row>
    <row r="18" spans="1:10" s="130" customFormat="1" ht="20.100000000000001" customHeight="1">
      <c r="A18" s="143"/>
      <c r="B18" s="143"/>
      <c r="C18" s="143"/>
      <c r="D18" s="143"/>
      <c r="E18" s="143"/>
      <c r="F18" s="143"/>
      <c r="G18" s="144"/>
      <c r="H18" s="144"/>
      <c r="I18" s="129"/>
      <c r="J18" s="129"/>
    </row>
    <row r="19" spans="1:10" s="130" customFormat="1" ht="20.100000000000001" customHeight="1">
      <c r="A19" s="143"/>
      <c r="B19" s="143"/>
      <c r="C19" s="143"/>
      <c r="D19" s="143"/>
      <c r="E19" s="143"/>
      <c r="F19" s="143"/>
      <c r="G19" s="144"/>
      <c r="H19" s="144"/>
      <c r="I19" s="129"/>
      <c r="J19" s="129"/>
    </row>
    <row r="20" spans="1:10" s="130" customFormat="1" ht="20.100000000000001" customHeight="1">
      <c r="A20" s="143"/>
      <c r="B20" s="143"/>
      <c r="C20" s="143"/>
      <c r="D20" s="143"/>
      <c r="E20" s="143"/>
      <c r="F20" s="143"/>
      <c r="G20" s="144"/>
      <c r="H20" s="144"/>
      <c r="I20" s="129"/>
      <c r="J20" s="129"/>
    </row>
    <row r="21" spans="1:10" s="130" customFormat="1" ht="20.100000000000001" customHeight="1">
      <c r="A21" s="143"/>
      <c r="B21" s="143"/>
      <c r="C21" s="143"/>
      <c r="D21" s="143"/>
      <c r="E21" s="143"/>
      <c r="F21" s="143"/>
      <c r="G21" s="144"/>
      <c r="H21" s="144"/>
      <c r="I21" s="129"/>
      <c r="J21" s="129"/>
    </row>
    <row r="22" spans="1:10" s="130" customFormat="1" ht="20.100000000000001" customHeight="1">
      <c r="A22" s="143"/>
      <c r="B22" s="143"/>
      <c r="C22" s="143"/>
      <c r="D22" s="143"/>
      <c r="E22" s="143"/>
      <c r="F22" s="143"/>
      <c r="G22" s="144"/>
      <c r="H22" s="144"/>
      <c r="I22" s="129"/>
      <c r="J22" s="129"/>
    </row>
    <row r="23" spans="1:10" s="130" customFormat="1" ht="20.100000000000001" customHeight="1">
      <c r="A23" s="143"/>
      <c r="B23" s="143"/>
      <c r="C23" s="143"/>
      <c r="D23" s="143"/>
      <c r="E23" s="143"/>
      <c r="F23" s="143"/>
      <c r="G23" s="144"/>
      <c r="H23" s="144"/>
      <c r="I23" s="129"/>
      <c r="J23" s="129"/>
    </row>
    <row r="24" spans="1:10" s="130" customFormat="1" ht="20.100000000000001" customHeight="1">
      <c r="A24" s="143"/>
      <c r="B24" s="143"/>
      <c r="C24" s="143"/>
      <c r="D24" s="143"/>
      <c r="E24" s="143"/>
      <c r="F24" s="143"/>
      <c r="G24" s="144"/>
      <c r="H24" s="144"/>
      <c r="I24" s="129"/>
      <c r="J24" s="129"/>
    </row>
    <row r="25" spans="1:10" s="130" customFormat="1" ht="20.100000000000001" customHeight="1">
      <c r="A25" s="143"/>
      <c r="B25" s="143"/>
      <c r="C25" s="143"/>
      <c r="D25" s="143"/>
      <c r="E25" s="143"/>
      <c r="F25" s="143"/>
      <c r="G25" s="144"/>
      <c r="H25" s="144"/>
      <c r="I25" s="129"/>
      <c r="J25" s="129"/>
    </row>
    <row r="26" spans="1:10" s="130" customFormat="1" ht="20.100000000000001" customHeight="1">
      <c r="A26" s="143"/>
      <c r="B26" s="143"/>
      <c r="C26" s="143"/>
      <c r="D26" s="143"/>
      <c r="E26" s="143"/>
      <c r="F26" s="143"/>
      <c r="G26" s="144"/>
      <c r="H26" s="144"/>
      <c r="I26" s="129"/>
      <c r="J26" s="129"/>
    </row>
    <row r="27" spans="1:10" s="130" customFormat="1" ht="20.100000000000001" customHeight="1">
      <c r="A27" s="143"/>
      <c r="B27" s="143"/>
      <c r="C27" s="143"/>
      <c r="D27" s="143"/>
      <c r="E27" s="143"/>
      <c r="F27" s="143"/>
      <c r="G27" s="144"/>
      <c r="H27" s="144"/>
      <c r="I27" s="129"/>
      <c r="J27" s="129"/>
    </row>
    <row r="28" spans="1:10" s="130" customFormat="1" ht="20.100000000000001" customHeight="1">
      <c r="A28" s="143"/>
      <c r="B28" s="143"/>
      <c r="C28" s="143"/>
      <c r="D28" s="143"/>
      <c r="E28" s="143"/>
      <c r="F28" s="143"/>
      <c r="G28" s="144"/>
      <c r="H28" s="144"/>
      <c r="I28" s="129"/>
      <c r="J28" s="129"/>
    </row>
    <row r="29" spans="1:10" s="130" customFormat="1" ht="20.100000000000001" customHeight="1">
      <c r="A29" s="143"/>
      <c r="B29" s="143"/>
      <c r="C29" s="143"/>
      <c r="D29" s="143"/>
      <c r="E29" s="143"/>
      <c r="F29" s="143"/>
      <c r="G29" s="144"/>
      <c r="H29" s="144"/>
      <c r="I29" s="129"/>
      <c r="J29" s="129"/>
    </row>
    <row r="30" spans="1:10" s="130" customFormat="1" ht="20.100000000000001" customHeight="1">
      <c r="A30" s="143"/>
      <c r="B30" s="143"/>
      <c r="C30" s="143"/>
      <c r="D30" s="143"/>
      <c r="E30" s="143"/>
      <c r="F30" s="143"/>
      <c r="G30" s="144"/>
      <c r="H30" s="144"/>
      <c r="I30" s="129"/>
      <c r="J30" s="129"/>
    </row>
    <row r="31" spans="1:10" s="130" customFormat="1" ht="20.100000000000001" customHeight="1">
      <c r="A31" s="143"/>
      <c r="B31" s="143"/>
      <c r="C31" s="143"/>
      <c r="D31" s="143"/>
      <c r="E31" s="143"/>
      <c r="F31" s="143"/>
      <c r="G31" s="144"/>
      <c r="H31" s="144"/>
      <c r="I31" s="129"/>
      <c r="J31" s="129"/>
    </row>
    <row r="32" spans="1:10" s="130" customFormat="1" ht="20.100000000000001" customHeight="1">
      <c r="A32" s="143"/>
      <c r="B32" s="143"/>
      <c r="C32" s="143"/>
      <c r="D32" s="143"/>
      <c r="E32" s="143"/>
      <c r="F32" s="143"/>
      <c r="G32" s="144"/>
      <c r="H32" s="144"/>
      <c r="I32" s="129"/>
      <c r="J32" s="129"/>
    </row>
    <row r="33" spans="1:10" s="130" customFormat="1" ht="20.100000000000001" customHeight="1">
      <c r="A33" s="143"/>
      <c r="B33" s="143"/>
      <c r="C33" s="143"/>
      <c r="D33" s="143"/>
      <c r="E33" s="143"/>
      <c r="F33" s="143"/>
      <c r="G33" s="144"/>
      <c r="H33" s="144"/>
      <c r="I33" s="129"/>
      <c r="J33" s="129"/>
    </row>
    <row r="34" spans="1:10" s="130" customFormat="1" ht="20.100000000000001" customHeight="1">
      <c r="A34" s="143"/>
      <c r="B34" s="143"/>
      <c r="C34" s="143"/>
      <c r="D34" s="143"/>
      <c r="E34" s="143"/>
      <c r="F34" s="143"/>
      <c r="G34" s="144"/>
      <c r="H34" s="144"/>
      <c r="I34" s="129"/>
      <c r="J34" s="129"/>
    </row>
    <row r="35" spans="1:10" s="130" customFormat="1" ht="20.100000000000001" customHeight="1">
      <c r="A35" s="143"/>
      <c r="B35" s="143"/>
      <c r="C35" s="143"/>
      <c r="D35" s="143"/>
      <c r="E35" s="143"/>
      <c r="F35" s="143"/>
      <c r="G35" s="144"/>
      <c r="H35" s="144"/>
      <c r="I35" s="129"/>
      <c r="J35" s="129"/>
    </row>
    <row r="36" spans="1:10" s="130" customFormat="1" ht="20.100000000000001" customHeight="1">
      <c r="A36" s="143"/>
      <c r="B36" s="143"/>
      <c r="C36" s="143"/>
      <c r="D36" s="143"/>
      <c r="E36" s="143"/>
      <c r="F36" s="143"/>
      <c r="G36" s="144"/>
      <c r="H36" s="144"/>
      <c r="I36" s="129"/>
      <c r="J36" s="129"/>
    </row>
    <row r="37" spans="1:10" s="130" customFormat="1" ht="20.100000000000001" customHeight="1">
      <c r="A37" s="143"/>
      <c r="B37" s="143"/>
      <c r="C37" s="143"/>
      <c r="D37" s="143"/>
      <c r="E37" s="143"/>
      <c r="F37" s="143"/>
      <c r="G37" s="144"/>
      <c r="H37" s="144"/>
      <c r="I37" s="129"/>
      <c r="J37" s="129"/>
    </row>
    <row r="38" spans="1:10" s="130" customFormat="1" ht="20.100000000000001" customHeight="1">
      <c r="A38" s="143"/>
      <c r="B38" s="143"/>
      <c r="C38" s="143"/>
      <c r="D38" s="143"/>
      <c r="E38" s="143"/>
      <c r="F38" s="143"/>
      <c r="G38" s="144"/>
      <c r="H38" s="144"/>
      <c r="I38" s="129"/>
      <c r="J38" s="129"/>
    </row>
    <row r="39" spans="1:10" s="130" customFormat="1" ht="20.100000000000001" customHeight="1">
      <c r="A39" s="143"/>
      <c r="B39" s="143"/>
      <c r="C39" s="143"/>
      <c r="D39" s="143"/>
      <c r="E39" s="143"/>
      <c r="F39" s="143"/>
      <c r="G39" s="144"/>
      <c r="H39" s="144"/>
      <c r="I39" s="129"/>
      <c r="J39" s="129"/>
    </row>
    <row r="40" spans="1:10" s="130" customFormat="1" ht="20.100000000000001" customHeight="1">
      <c r="A40" s="143"/>
      <c r="B40" s="143"/>
      <c r="C40" s="143"/>
      <c r="D40" s="143"/>
      <c r="E40" s="143"/>
      <c r="F40" s="143"/>
      <c r="G40" s="144"/>
      <c r="H40" s="144"/>
      <c r="I40" s="129"/>
      <c r="J40" s="129"/>
    </row>
    <row r="41" spans="1:10" s="130" customFormat="1" ht="20.100000000000001" customHeight="1">
      <c r="A41" s="143"/>
      <c r="B41" s="143"/>
      <c r="C41" s="143"/>
      <c r="D41" s="143"/>
      <c r="E41" s="143"/>
      <c r="F41" s="143"/>
      <c r="G41" s="144"/>
      <c r="H41" s="144"/>
      <c r="I41" s="129"/>
      <c r="J41" s="129"/>
    </row>
    <row r="42" spans="1:10" s="130" customFormat="1" ht="20.100000000000001" customHeight="1">
      <c r="A42" s="143"/>
      <c r="B42" s="143"/>
      <c r="C42" s="143"/>
      <c r="D42" s="143"/>
      <c r="E42" s="143"/>
      <c r="F42" s="143"/>
      <c r="G42" s="144"/>
      <c r="H42" s="144"/>
      <c r="I42" s="129"/>
      <c r="J42" s="129"/>
    </row>
    <row r="43" spans="1:10" s="130" customFormat="1" ht="20.100000000000001" customHeight="1">
      <c r="A43" s="143"/>
      <c r="B43" s="143"/>
      <c r="C43" s="143"/>
      <c r="D43" s="143"/>
      <c r="E43" s="143"/>
      <c r="F43" s="143"/>
      <c r="G43" s="144"/>
      <c r="H43" s="144"/>
      <c r="I43" s="129"/>
      <c r="J43" s="129"/>
    </row>
    <row r="44" spans="1:10" s="130" customFormat="1" ht="20.100000000000001" customHeight="1">
      <c r="A44" s="143"/>
      <c r="B44" s="143"/>
      <c r="C44" s="143"/>
      <c r="D44" s="143"/>
      <c r="E44" s="143"/>
      <c r="F44" s="143"/>
      <c r="G44" s="144"/>
      <c r="H44" s="144"/>
      <c r="I44" s="129"/>
      <c r="J44" s="129"/>
    </row>
    <row r="45" spans="1:10" s="130" customFormat="1" ht="20.100000000000001" customHeight="1">
      <c r="A45" s="143"/>
      <c r="B45" s="143"/>
      <c r="C45" s="143"/>
      <c r="D45" s="143"/>
      <c r="E45" s="143"/>
      <c r="F45" s="143"/>
      <c r="G45" s="144"/>
      <c r="H45" s="144"/>
      <c r="I45" s="129"/>
      <c r="J45" s="129"/>
    </row>
    <row r="46" spans="1:10" s="130" customFormat="1" ht="20.100000000000001" customHeight="1">
      <c r="A46" s="143"/>
      <c r="B46" s="143"/>
      <c r="C46" s="143"/>
      <c r="D46" s="143"/>
      <c r="E46" s="143"/>
      <c r="F46" s="143"/>
      <c r="G46" s="144"/>
      <c r="H46" s="144"/>
      <c r="I46" s="129"/>
      <c r="J46" s="129"/>
    </row>
    <row r="47" spans="1:10" s="130" customFormat="1" ht="20.100000000000001" customHeight="1">
      <c r="A47" s="143"/>
      <c r="B47" s="143"/>
      <c r="C47" s="143"/>
      <c r="D47" s="143"/>
      <c r="E47" s="143"/>
      <c r="F47" s="143"/>
      <c r="G47" s="144"/>
      <c r="H47" s="144"/>
      <c r="I47" s="129"/>
      <c r="J47" s="129"/>
    </row>
  </sheetData>
  <mergeCells count="1">
    <mergeCell ref="A1:H1"/>
  </mergeCells>
  <phoneticPr fontId="1" type="noConversion"/>
  <printOptions horizontalCentered="1"/>
  <pageMargins left="0.70866141732283472" right="0.70866141732283472" top="0.74803149606299213" bottom="0.74803149606299213" header="0.31496062992125984" footer="0.31496062992125984"/>
  <pageSetup paperSize="9" scale="80" orientation="landscape" verticalDpi="0" r:id="rId1"/>
  <headerFooter>
    <oddFooter>第 &amp;P 页，共 &amp;N 页</oddFooter>
  </headerFooter>
</worksheet>
</file>

<file path=xl/worksheets/sheet4.xml><?xml version="1.0" encoding="utf-8"?>
<worksheet xmlns="http://schemas.openxmlformats.org/spreadsheetml/2006/main" xmlns:r="http://schemas.openxmlformats.org/officeDocument/2006/relationships">
  <dimension ref="A1:G4"/>
  <sheetViews>
    <sheetView workbookViewId="0">
      <selection activeCell="A7" sqref="A7:XFD38"/>
    </sheetView>
  </sheetViews>
  <sheetFormatPr defaultRowHeight="13.5" outlineLevelRow="2"/>
  <cols>
    <col min="1" max="1" width="16.75" style="95" customWidth="1"/>
    <col min="2" max="2" width="19.75" style="95" customWidth="1"/>
    <col min="3" max="3" width="17.375" style="95" customWidth="1"/>
    <col min="4" max="4" width="29" style="95" customWidth="1"/>
    <col min="5" max="5" width="9" style="95"/>
    <col min="6" max="6" width="12.625" style="95" customWidth="1"/>
    <col min="7" max="7" width="14.625" style="95" customWidth="1"/>
    <col min="8" max="16384" width="9" style="95"/>
  </cols>
  <sheetData>
    <row r="1" spans="1:7" ht="24" customHeight="1">
      <c r="A1" s="169" t="s">
        <v>156</v>
      </c>
      <c r="B1" s="170"/>
      <c r="C1" s="170"/>
      <c r="D1" s="170"/>
      <c r="E1" s="170"/>
      <c r="F1" s="170"/>
      <c r="G1" s="170"/>
    </row>
    <row r="2" spans="1:7" s="99" customFormat="1" ht="18" customHeight="1">
      <c r="A2" s="96" t="s">
        <v>0</v>
      </c>
      <c r="B2" s="97" t="s">
        <v>84</v>
      </c>
      <c r="C2" s="97" t="s">
        <v>130</v>
      </c>
      <c r="D2" s="97" t="s">
        <v>151</v>
      </c>
      <c r="E2" s="97" t="s">
        <v>133</v>
      </c>
      <c r="F2" s="98" t="s">
        <v>134</v>
      </c>
      <c r="G2" s="98" t="s">
        <v>152</v>
      </c>
    </row>
    <row r="3" spans="1:7" s="99" customFormat="1" ht="18" customHeight="1" outlineLevel="2">
      <c r="A3" s="96" t="s">
        <v>3</v>
      </c>
      <c r="B3" s="100" t="s">
        <v>155</v>
      </c>
      <c r="C3" s="101" t="s">
        <v>153</v>
      </c>
      <c r="D3" s="101" t="s">
        <v>154</v>
      </c>
      <c r="E3" s="102">
        <v>1</v>
      </c>
      <c r="F3" s="102">
        <v>20000</v>
      </c>
      <c r="G3" s="102">
        <f>E3*F3</f>
        <v>20000</v>
      </c>
    </row>
    <row r="4" spans="1:7" s="99" customFormat="1" ht="18" customHeight="1" outlineLevel="1">
      <c r="A4" s="103" t="s">
        <v>55</v>
      </c>
      <c r="B4" s="100"/>
      <c r="C4" s="101"/>
      <c r="D4" s="101"/>
      <c r="E4" s="102"/>
      <c r="F4" s="102"/>
      <c r="G4" s="102">
        <f>SUBTOTAL(9,G3:G3)</f>
        <v>20000</v>
      </c>
    </row>
  </sheetData>
  <autoFilter ref="A2:G4"/>
  <mergeCells count="1">
    <mergeCell ref="A1:G1"/>
  </mergeCells>
  <phoneticPr fontId="1" type="noConversion"/>
  <printOptions horizontalCentered="1"/>
  <pageMargins left="0.70866141732283472" right="0.70866141732283472" top="0.74803149606299213" bottom="0.74803149606299213" header="0.31496062992125984" footer="0.31496062992125984"/>
  <pageSetup paperSize="9" orientation="landscape" verticalDpi="0" r:id="rId1"/>
  <headerFooter>
    <oddFooter>第 &amp;P 页，共 &amp;N 页</oddFooter>
  </headerFooter>
</worksheet>
</file>

<file path=xl/worksheets/sheet5.xml><?xml version="1.0" encoding="utf-8"?>
<worksheet xmlns="http://schemas.openxmlformats.org/spreadsheetml/2006/main" xmlns:r="http://schemas.openxmlformats.org/officeDocument/2006/relationships">
  <dimension ref="A1:L18"/>
  <sheetViews>
    <sheetView topLeftCell="B1" workbookViewId="0">
      <selection activeCell="A7" sqref="A7:XFD38"/>
    </sheetView>
  </sheetViews>
  <sheetFormatPr defaultRowHeight="14.25"/>
  <cols>
    <col min="1" max="1" width="4.625" style="9" hidden="1" customWidth="1"/>
    <col min="2" max="2" width="4.625" style="1" customWidth="1"/>
    <col min="3" max="3" width="23.625" style="10" customWidth="1"/>
    <col min="4" max="4" width="12" style="11" bestFit="1" customWidth="1"/>
    <col min="5" max="5" width="8.625" style="1" customWidth="1"/>
    <col min="6" max="7" width="7.625" style="1" customWidth="1"/>
    <col min="8" max="8" width="12.625" style="2" customWidth="1"/>
    <col min="9" max="9" width="15.75" style="3" customWidth="1"/>
    <col min="10" max="10" width="6.25" style="1" hidden="1" customWidth="1"/>
    <col min="11" max="11" width="25.875" style="1" hidden="1" customWidth="1"/>
    <col min="12" max="12" width="31.25" style="14" customWidth="1"/>
    <col min="13" max="16384" width="9" style="1"/>
  </cols>
  <sheetData>
    <row r="1" spans="1:12" ht="32.1" customHeight="1">
      <c r="A1" s="171" t="s">
        <v>182</v>
      </c>
      <c r="B1" s="171"/>
      <c r="C1" s="171"/>
      <c r="D1" s="171"/>
      <c r="E1" s="171"/>
      <c r="F1" s="171"/>
      <c r="G1" s="171"/>
      <c r="H1" s="171"/>
      <c r="I1" s="171"/>
      <c r="J1" s="171"/>
      <c r="K1" s="171"/>
      <c r="L1" s="171"/>
    </row>
    <row r="2" spans="1:12" ht="27" customHeight="1">
      <c r="A2" s="76" t="s">
        <v>89</v>
      </c>
      <c r="B2" s="77" t="s">
        <v>89</v>
      </c>
      <c r="C2" s="78" t="s">
        <v>120</v>
      </c>
      <c r="D2" s="78" t="s">
        <v>121</v>
      </c>
      <c r="E2" s="79" t="s">
        <v>122</v>
      </c>
      <c r="F2" s="80" t="s">
        <v>123</v>
      </c>
      <c r="G2" s="80" t="s">
        <v>124</v>
      </c>
      <c r="H2" s="81" t="s">
        <v>125</v>
      </c>
      <c r="I2" s="82" t="s">
        <v>126</v>
      </c>
      <c r="J2" s="80" t="s">
        <v>127</v>
      </c>
      <c r="K2" s="83" t="s">
        <v>128</v>
      </c>
      <c r="L2" s="79" t="s">
        <v>128</v>
      </c>
    </row>
    <row r="3" spans="1:12" s="30" customFormat="1" ht="26.1" customHeight="1">
      <c r="A3" s="15">
        <v>178</v>
      </c>
      <c r="B3" s="16">
        <v>1</v>
      </c>
      <c r="C3" s="17" t="s">
        <v>34</v>
      </c>
      <c r="D3" s="18" t="s">
        <v>31</v>
      </c>
      <c r="E3" s="27" t="s">
        <v>43</v>
      </c>
      <c r="F3" s="16">
        <v>1</v>
      </c>
      <c r="G3" s="24">
        <v>5</v>
      </c>
      <c r="H3" s="19">
        <v>100000</v>
      </c>
      <c r="I3" s="20">
        <f t="shared" ref="I3:I15" si="0">ROUND(H3*G3,2)</f>
        <v>500000</v>
      </c>
      <c r="J3" s="28" t="s">
        <v>35</v>
      </c>
      <c r="K3" s="26"/>
      <c r="L3" s="25"/>
    </row>
    <row r="4" spans="1:12" s="30" customFormat="1" ht="26.1" customHeight="1">
      <c r="A4" s="15">
        <v>179</v>
      </c>
      <c r="B4" s="16">
        <v>2</v>
      </c>
      <c r="C4" s="22" t="s">
        <v>36</v>
      </c>
      <c r="D4" s="18" t="s">
        <v>30</v>
      </c>
      <c r="E4" s="27" t="s">
        <v>43</v>
      </c>
      <c r="F4" s="16">
        <v>1</v>
      </c>
      <c r="G4" s="24">
        <v>5</v>
      </c>
      <c r="H4" s="19">
        <v>100000</v>
      </c>
      <c r="I4" s="20">
        <f t="shared" si="0"/>
        <v>500000</v>
      </c>
      <c r="J4" s="28" t="s">
        <v>35</v>
      </c>
      <c r="K4" s="26"/>
      <c r="L4" s="25"/>
    </row>
    <row r="5" spans="1:12" s="30" customFormat="1" ht="26.1" customHeight="1">
      <c r="A5" s="15">
        <v>180</v>
      </c>
      <c r="B5" s="16">
        <v>3</v>
      </c>
      <c r="C5" s="17" t="s">
        <v>37</v>
      </c>
      <c r="D5" s="18" t="s">
        <v>30</v>
      </c>
      <c r="E5" s="27" t="s">
        <v>43</v>
      </c>
      <c r="F5" s="16">
        <v>1</v>
      </c>
      <c r="G5" s="24">
        <v>5</v>
      </c>
      <c r="H5" s="19">
        <v>100000</v>
      </c>
      <c r="I5" s="20">
        <f t="shared" si="0"/>
        <v>500000</v>
      </c>
      <c r="J5" s="28" t="s">
        <v>35</v>
      </c>
      <c r="K5" s="26"/>
      <c r="L5" s="25"/>
    </row>
    <row r="6" spans="1:12" s="30" customFormat="1" ht="26.1" customHeight="1">
      <c r="A6" s="15">
        <v>181</v>
      </c>
      <c r="B6" s="16">
        <v>4</v>
      </c>
      <c r="C6" s="22" t="s">
        <v>38</v>
      </c>
      <c r="D6" s="18" t="s">
        <v>30</v>
      </c>
      <c r="E6" s="27" t="s">
        <v>43</v>
      </c>
      <c r="F6" s="16">
        <v>1</v>
      </c>
      <c r="G6" s="24">
        <v>5</v>
      </c>
      <c r="H6" s="19">
        <v>100000</v>
      </c>
      <c r="I6" s="20">
        <f t="shared" si="0"/>
        <v>500000</v>
      </c>
      <c r="J6" s="28" t="s">
        <v>35</v>
      </c>
      <c r="K6" s="26" t="s">
        <v>39</v>
      </c>
      <c r="L6" s="25"/>
    </row>
    <row r="7" spans="1:12" s="30" customFormat="1" ht="26.1" customHeight="1">
      <c r="A7" s="15">
        <v>182</v>
      </c>
      <c r="B7" s="16">
        <v>5</v>
      </c>
      <c r="C7" s="22" t="s">
        <v>40</v>
      </c>
      <c r="D7" s="18" t="s">
        <v>30</v>
      </c>
      <c r="E7" s="27" t="s">
        <v>43</v>
      </c>
      <c r="F7" s="16">
        <v>1</v>
      </c>
      <c r="G7" s="24">
        <v>5</v>
      </c>
      <c r="H7" s="19">
        <v>100000</v>
      </c>
      <c r="I7" s="20">
        <f t="shared" si="0"/>
        <v>500000</v>
      </c>
      <c r="J7" s="28" t="s">
        <v>35</v>
      </c>
      <c r="K7" s="26"/>
      <c r="L7" s="23"/>
    </row>
    <row r="8" spans="1:12" s="30" customFormat="1" ht="26.1" customHeight="1">
      <c r="A8" s="15">
        <v>183</v>
      </c>
      <c r="B8" s="16">
        <v>6</v>
      </c>
      <c r="C8" s="17" t="s">
        <v>41</v>
      </c>
      <c r="D8" s="18" t="s">
        <v>32</v>
      </c>
      <c r="E8" s="27" t="s">
        <v>43</v>
      </c>
      <c r="F8" s="16">
        <v>1</v>
      </c>
      <c r="G8" s="24">
        <v>5</v>
      </c>
      <c r="H8" s="19">
        <v>100000</v>
      </c>
      <c r="I8" s="20"/>
      <c r="J8" s="28" t="s">
        <v>35</v>
      </c>
      <c r="K8" s="29" t="s">
        <v>33</v>
      </c>
      <c r="L8" s="25"/>
    </row>
    <row r="9" spans="1:12" s="30" customFormat="1" ht="26.1" customHeight="1">
      <c r="A9" s="15">
        <v>184</v>
      </c>
      <c r="B9" s="16">
        <v>7</v>
      </c>
      <c r="C9" s="22" t="s">
        <v>42</v>
      </c>
      <c r="D9" s="18" t="s">
        <v>31</v>
      </c>
      <c r="E9" s="27" t="s">
        <v>43</v>
      </c>
      <c r="F9" s="16">
        <v>1</v>
      </c>
      <c r="G9" s="24">
        <v>5</v>
      </c>
      <c r="H9" s="19">
        <v>100000</v>
      </c>
      <c r="I9" s="20">
        <f t="shared" si="0"/>
        <v>500000</v>
      </c>
      <c r="J9" s="28"/>
      <c r="K9" s="26"/>
      <c r="L9" s="25"/>
    </row>
    <row r="10" spans="1:12" s="30" customFormat="1" ht="26.1" customHeight="1">
      <c r="A10" s="15">
        <v>185</v>
      </c>
      <c r="B10" s="16">
        <v>8</v>
      </c>
      <c r="C10" s="106" t="s">
        <v>46</v>
      </c>
      <c r="D10" s="28" t="s">
        <v>44</v>
      </c>
      <c r="E10" s="28" t="s">
        <v>45</v>
      </c>
      <c r="F10" s="16">
        <v>1</v>
      </c>
      <c r="G10" s="16">
        <v>5</v>
      </c>
      <c r="H10" s="19">
        <v>100000</v>
      </c>
      <c r="I10" s="20">
        <f t="shared" si="0"/>
        <v>500000</v>
      </c>
      <c r="J10" s="28"/>
      <c r="K10" s="16"/>
      <c r="L10" s="25"/>
    </row>
    <row r="11" spans="1:12" s="30" customFormat="1" ht="26.1" customHeight="1">
      <c r="A11" s="15">
        <v>186</v>
      </c>
      <c r="B11" s="16">
        <v>9</v>
      </c>
      <c r="C11" s="106" t="s">
        <v>47</v>
      </c>
      <c r="D11" s="28" t="s">
        <v>44</v>
      </c>
      <c r="E11" s="28" t="s">
        <v>45</v>
      </c>
      <c r="F11" s="16">
        <v>1</v>
      </c>
      <c r="G11" s="16">
        <v>5</v>
      </c>
      <c r="H11" s="19">
        <v>100000</v>
      </c>
      <c r="I11" s="20">
        <f t="shared" si="0"/>
        <v>500000</v>
      </c>
      <c r="J11" s="28"/>
      <c r="K11" s="16"/>
      <c r="L11" s="25"/>
    </row>
    <row r="12" spans="1:12" s="30" customFormat="1" ht="26.1" customHeight="1">
      <c r="A12" s="15">
        <v>187</v>
      </c>
      <c r="B12" s="16">
        <v>10</v>
      </c>
      <c r="C12" s="104" t="s">
        <v>48</v>
      </c>
      <c r="D12" s="18" t="s">
        <v>30</v>
      </c>
      <c r="E12" s="28" t="s">
        <v>45</v>
      </c>
      <c r="F12" s="16">
        <v>1</v>
      </c>
      <c r="G12" s="16">
        <v>2</v>
      </c>
      <c r="H12" s="19">
        <v>100000</v>
      </c>
      <c r="I12" s="20">
        <f t="shared" si="0"/>
        <v>200000</v>
      </c>
      <c r="J12" s="28"/>
      <c r="K12" s="16"/>
      <c r="L12" s="25"/>
    </row>
    <row r="13" spans="1:12" s="30" customFormat="1" ht="26.1" customHeight="1">
      <c r="A13" s="15">
        <v>188</v>
      </c>
      <c r="B13" s="16">
        <v>11</v>
      </c>
      <c r="C13" s="105" t="s">
        <v>49</v>
      </c>
      <c r="D13" s="18" t="s">
        <v>30</v>
      </c>
      <c r="E13" s="28" t="s">
        <v>45</v>
      </c>
      <c r="F13" s="16">
        <v>1</v>
      </c>
      <c r="G13" s="16">
        <v>2</v>
      </c>
      <c r="H13" s="19">
        <v>100000</v>
      </c>
      <c r="I13" s="20">
        <f t="shared" si="0"/>
        <v>200000</v>
      </c>
      <c r="J13" s="28"/>
      <c r="K13" s="16"/>
      <c r="L13" s="25"/>
    </row>
    <row r="14" spans="1:12" s="30" customFormat="1" ht="26.1" customHeight="1">
      <c r="A14" s="15">
        <v>189</v>
      </c>
      <c r="B14" s="16">
        <v>12</v>
      </c>
      <c r="C14" s="105" t="s">
        <v>50</v>
      </c>
      <c r="D14" s="18" t="s">
        <v>30</v>
      </c>
      <c r="E14" s="28" t="s">
        <v>45</v>
      </c>
      <c r="F14" s="16">
        <v>1</v>
      </c>
      <c r="G14" s="16">
        <v>2</v>
      </c>
      <c r="H14" s="19">
        <v>100000</v>
      </c>
      <c r="I14" s="20">
        <f t="shared" si="0"/>
        <v>200000</v>
      </c>
      <c r="J14" s="28"/>
      <c r="K14" s="16"/>
      <c r="L14" s="25"/>
    </row>
    <row r="15" spans="1:12" s="30" customFormat="1" ht="26.1" customHeight="1">
      <c r="A15" s="15">
        <v>190</v>
      </c>
      <c r="B15" s="16">
        <v>13</v>
      </c>
      <c r="C15" s="107" t="s">
        <v>51</v>
      </c>
      <c r="D15" s="18" t="s">
        <v>30</v>
      </c>
      <c r="E15" s="28" t="s">
        <v>45</v>
      </c>
      <c r="F15" s="16">
        <v>1</v>
      </c>
      <c r="G15" s="16">
        <v>2</v>
      </c>
      <c r="H15" s="19">
        <v>100000</v>
      </c>
      <c r="I15" s="20">
        <f t="shared" si="0"/>
        <v>200000</v>
      </c>
      <c r="J15" s="28"/>
      <c r="K15" s="16"/>
      <c r="L15" s="25"/>
    </row>
    <row r="16" spans="1:12" s="9" customFormat="1" ht="26.1" customHeight="1">
      <c r="A16" s="85"/>
      <c r="B16" s="85"/>
      <c r="C16" s="91" t="s">
        <v>129</v>
      </c>
      <c r="D16" s="88"/>
      <c r="E16" s="89"/>
      <c r="F16" s="90">
        <f>SUM(F3:F15)</f>
        <v>13</v>
      </c>
      <c r="G16" s="90">
        <f>SUM(G3:G15)</f>
        <v>53</v>
      </c>
      <c r="H16" s="84"/>
      <c r="I16" s="84">
        <f>SUM(I3:I15)</f>
        <v>4800000</v>
      </c>
      <c r="J16" s="90"/>
      <c r="K16" s="87"/>
      <c r="L16" s="86"/>
    </row>
    <row r="17" spans="8:9">
      <c r="H17" s="12"/>
      <c r="I17" s="13"/>
    </row>
    <row r="18" spans="8:9">
      <c r="H18" s="12"/>
      <c r="I18" s="13"/>
    </row>
  </sheetData>
  <mergeCells count="1">
    <mergeCell ref="A1:L1"/>
  </mergeCells>
  <phoneticPr fontId="3" type="noConversion"/>
  <printOptions horizontalCentered="1"/>
  <pageMargins left="0.70866141732283472" right="0.70866141732283472" top="0.74803149606299213" bottom="0.74803149606299213" header="0.31496062992125984" footer="0.31496062992125984"/>
  <pageSetup paperSize="9" orientation="landscape" r:id="rId1"/>
  <headerFooter>
    <oddFooter>第 &amp;P 页，共 &amp;N 页</oddFooter>
  </headerFooter>
</worksheet>
</file>

<file path=xl/worksheets/sheet6.xml><?xml version="1.0" encoding="utf-8"?>
<worksheet xmlns="http://schemas.openxmlformats.org/spreadsheetml/2006/main" xmlns:r="http://schemas.openxmlformats.org/officeDocument/2006/relationships">
  <dimension ref="A1:L10"/>
  <sheetViews>
    <sheetView workbookViewId="0">
      <pane xSplit="4" ySplit="2" topLeftCell="E3" activePane="bottomRight" state="frozen"/>
      <selection activeCell="A7" sqref="A7:XFD38"/>
      <selection pane="topRight" activeCell="A7" sqref="A7:XFD38"/>
      <selection pane="bottomLeft" activeCell="A7" sqref="A7:XFD38"/>
      <selection pane="bottomRight" activeCell="A7" sqref="A7:XFD38"/>
    </sheetView>
  </sheetViews>
  <sheetFormatPr defaultColWidth="9" defaultRowHeight="16.5" outlineLevelRow="2"/>
  <cols>
    <col min="1" max="1" width="5.375" style="145" hidden="1" customWidth="1"/>
    <col min="2" max="2" width="44.125" style="145" customWidth="1"/>
    <col min="3" max="4" width="11.125" style="145" customWidth="1"/>
    <col min="5" max="5" width="14" style="145" customWidth="1"/>
    <col min="6" max="6" width="9" style="145"/>
    <col min="7" max="7" width="10.375" style="154" customWidth="1"/>
    <col min="8" max="8" width="9.125" style="145" customWidth="1"/>
    <col min="9" max="11" width="9" style="145"/>
    <col min="12" max="12" width="11.625" style="145" customWidth="1"/>
    <col min="13" max="16384" width="9" style="145"/>
  </cols>
  <sheetData>
    <row r="1" spans="1:12" ht="45" customHeight="1">
      <c r="A1" s="172" t="s">
        <v>29</v>
      </c>
      <c r="B1" s="173"/>
      <c r="C1" s="173"/>
      <c r="D1" s="173"/>
      <c r="E1" s="173"/>
      <c r="F1" s="173"/>
      <c r="G1" s="173"/>
      <c r="H1" s="173"/>
      <c r="I1" s="173"/>
      <c r="J1" s="173"/>
      <c r="K1" s="173"/>
      <c r="L1" s="173"/>
    </row>
    <row r="2" spans="1:12" ht="66">
      <c r="A2" s="146" t="s">
        <v>4</v>
      </c>
      <c r="B2" s="146" t="s">
        <v>5</v>
      </c>
      <c r="C2" s="146" t="s">
        <v>6</v>
      </c>
      <c r="D2" s="146" t="s">
        <v>7</v>
      </c>
      <c r="E2" s="146" t="s">
        <v>8</v>
      </c>
      <c r="F2" s="146" t="s">
        <v>9</v>
      </c>
      <c r="G2" s="147" t="s">
        <v>10</v>
      </c>
      <c r="H2" s="146" t="s">
        <v>11</v>
      </c>
      <c r="I2" s="146" t="s">
        <v>12</v>
      </c>
      <c r="J2" s="146" t="s">
        <v>13</v>
      </c>
      <c r="K2" s="146" t="s">
        <v>14</v>
      </c>
      <c r="L2" s="146" t="s">
        <v>15</v>
      </c>
    </row>
    <row r="3" spans="1:12" outlineLevel="2">
      <c r="A3" s="148">
        <v>137</v>
      </c>
      <c r="B3" s="149" t="s">
        <v>20</v>
      </c>
      <c r="C3" s="150" t="s">
        <v>16</v>
      </c>
      <c r="D3" s="150" t="s">
        <v>17</v>
      </c>
      <c r="E3" s="149" t="s">
        <v>21</v>
      </c>
      <c r="F3" s="151">
        <v>0</v>
      </c>
      <c r="G3" s="151">
        <v>16</v>
      </c>
      <c r="H3" s="148">
        <v>16</v>
      </c>
      <c r="I3" s="151">
        <v>109</v>
      </c>
      <c r="J3" s="151">
        <v>170</v>
      </c>
      <c r="K3" s="151">
        <v>12</v>
      </c>
      <c r="L3" s="151">
        <f t="shared" ref="L3:L9" si="0">F3*I3*K3+G3*J3*K3</f>
        <v>32640</v>
      </c>
    </row>
    <row r="4" spans="1:12" outlineLevel="2">
      <c r="A4" s="148">
        <v>138</v>
      </c>
      <c r="B4" s="152" t="s">
        <v>22</v>
      </c>
      <c r="C4" s="150" t="s">
        <v>18</v>
      </c>
      <c r="D4" s="150" t="s">
        <v>17</v>
      </c>
      <c r="E4" s="149" t="s">
        <v>21</v>
      </c>
      <c r="F4" s="151">
        <v>4</v>
      </c>
      <c r="G4" s="151">
        <v>12</v>
      </c>
      <c r="H4" s="148">
        <v>16</v>
      </c>
      <c r="I4" s="151">
        <v>109</v>
      </c>
      <c r="J4" s="151">
        <v>170</v>
      </c>
      <c r="K4" s="151">
        <v>12</v>
      </c>
      <c r="L4" s="151">
        <f t="shared" si="0"/>
        <v>29712</v>
      </c>
    </row>
    <row r="5" spans="1:12" outlineLevel="2">
      <c r="A5" s="148">
        <v>139</v>
      </c>
      <c r="B5" s="152" t="s">
        <v>23</v>
      </c>
      <c r="C5" s="150" t="s">
        <v>18</v>
      </c>
      <c r="D5" s="150" t="s">
        <v>17</v>
      </c>
      <c r="E5" s="149" t="s">
        <v>21</v>
      </c>
      <c r="F5" s="151">
        <v>0</v>
      </c>
      <c r="G5" s="151">
        <v>16</v>
      </c>
      <c r="H5" s="148">
        <v>16</v>
      </c>
      <c r="I5" s="151">
        <v>109</v>
      </c>
      <c r="J5" s="151">
        <v>170</v>
      </c>
      <c r="K5" s="151">
        <v>12</v>
      </c>
      <c r="L5" s="151">
        <f t="shared" si="0"/>
        <v>32640</v>
      </c>
    </row>
    <row r="6" spans="1:12" outlineLevel="2">
      <c r="A6" s="148">
        <v>140</v>
      </c>
      <c r="B6" s="152" t="s">
        <v>24</v>
      </c>
      <c r="C6" s="150" t="s">
        <v>18</v>
      </c>
      <c r="D6" s="150" t="s">
        <v>17</v>
      </c>
      <c r="E6" s="149" t="s">
        <v>21</v>
      </c>
      <c r="F6" s="151">
        <v>4</v>
      </c>
      <c r="G6" s="151">
        <v>12</v>
      </c>
      <c r="H6" s="148">
        <v>16</v>
      </c>
      <c r="I6" s="151">
        <v>109</v>
      </c>
      <c r="J6" s="151">
        <v>170</v>
      </c>
      <c r="K6" s="151">
        <v>12</v>
      </c>
      <c r="L6" s="151">
        <f t="shared" si="0"/>
        <v>29712</v>
      </c>
    </row>
    <row r="7" spans="1:12" outlineLevel="2">
      <c r="A7" s="148">
        <v>141</v>
      </c>
      <c r="B7" s="149" t="s">
        <v>25</v>
      </c>
      <c r="C7" s="150" t="s">
        <v>18</v>
      </c>
      <c r="D7" s="150" t="s">
        <v>17</v>
      </c>
      <c r="E7" s="149" t="s">
        <v>21</v>
      </c>
      <c r="F7" s="151">
        <v>0</v>
      </c>
      <c r="G7" s="151">
        <v>16</v>
      </c>
      <c r="H7" s="151">
        <v>16</v>
      </c>
      <c r="I7" s="151">
        <v>109</v>
      </c>
      <c r="J7" s="151">
        <v>170</v>
      </c>
      <c r="K7" s="151">
        <v>12</v>
      </c>
      <c r="L7" s="151">
        <f t="shared" si="0"/>
        <v>32640</v>
      </c>
    </row>
    <row r="8" spans="1:12" outlineLevel="2">
      <c r="A8" s="148">
        <v>142</v>
      </c>
      <c r="B8" s="149" t="s">
        <v>26</v>
      </c>
      <c r="C8" s="150" t="s">
        <v>16</v>
      </c>
      <c r="D8" s="150" t="s">
        <v>17</v>
      </c>
      <c r="E8" s="149" t="s">
        <v>21</v>
      </c>
      <c r="F8" s="151">
        <v>9</v>
      </c>
      <c r="G8" s="151">
        <v>7</v>
      </c>
      <c r="H8" s="151">
        <v>16</v>
      </c>
      <c r="I8" s="151">
        <v>109</v>
      </c>
      <c r="J8" s="151">
        <v>170</v>
      </c>
      <c r="K8" s="151">
        <v>12</v>
      </c>
      <c r="L8" s="151">
        <f t="shared" si="0"/>
        <v>26052</v>
      </c>
    </row>
    <row r="9" spans="1:12" outlineLevel="2">
      <c r="A9" s="148">
        <v>143</v>
      </c>
      <c r="B9" s="149" t="s">
        <v>27</v>
      </c>
      <c r="C9" s="150" t="s">
        <v>19</v>
      </c>
      <c r="D9" s="150" t="s">
        <v>17</v>
      </c>
      <c r="E9" s="149" t="s">
        <v>21</v>
      </c>
      <c r="F9" s="151">
        <v>4</v>
      </c>
      <c r="G9" s="151">
        <v>12</v>
      </c>
      <c r="H9" s="148">
        <v>16</v>
      </c>
      <c r="I9" s="151">
        <v>109</v>
      </c>
      <c r="J9" s="151">
        <v>170</v>
      </c>
      <c r="K9" s="151">
        <v>12</v>
      </c>
      <c r="L9" s="151">
        <f t="shared" si="0"/>
        <v>29712</v>
      </c>
    </row>
    <row r="10" spans="1:12" outlineLevel="1">
      <c r="A10" s="148"/>
      <c r="B10" s="149"/>
      <c r="C10" s="150"/>
      <c r="D10" s="150"/>
      <c r="E10" s="153" t="s">
        <v>28</v>
      </c>
      <c r="F10" s="151"/>
      <c r="G10" s="151"/>
      <c r="H10" s="148"/>
      <c r="I10" s="151"/>
      <c r="J10" s="151"/>
      <c r="K10" s="151"/>
      <c r="L10" s="151">
        <f>SUBTOTAL(9,L3:L9)</f>
        <v>213108</v>
      </c>
    </row>
  </sheetData>
  <mergeCells count="1">
    <mergeCell ref="A1:L1"/>
  </mergeCells>
  <phoneticPr fontId="1" type="noConversion"/>
  <printOptions horizontalCentered="1"/>
  <pageMargins left="0.70866141732283472" right="0.70866141732283472" top="0.74803149606299213" bottom="0.74803149606299213" header="0.31496062992125984" footer="0.31496062992125984"/>
  <pageSetup paperSize="9" scale="85" orientation="landscape" r:id="rId1"/>
  <headerFooter>
    <oddFooter>第 &amp;P 页，共 &amp;N 页</oddFooter>
  </headerFooter>
</worksheet>
</file>

<file path=xl/worksheets/sheet7.xml><?xml version="1.0" encoding="utf-8"?>
<worksheet xmlns="http://schemas.openxmlformats.org/spreadsheetml/2006/main" xmlns:r="http://schemas.openxmlformats.org/officeDocument/2006/relationships">
  <dimension ref="A1:I5"/>
  <sheetViews>
    <sheetView workbookViewId="0">
      <selection activeCell="A7" sqref="A7:XFD38"/>
    </sheetView>
  </sheetViews>
  <sheetFormatPr defaultRowHeight="13.5"/>
  <cols>
    <col min="1" max="1" width="5.125" style="66" customWidth="1"/>
    <col min="3" max="3" width="26.75" customWidth="1"/>
    <col min="5" max="5" width="11.25" customWidth="1"/>
    <col min="6" max="6" width="14.375" customWidth="1"/>
    <col min="7" max="7" width="18.25" customWidth="1"/>
    <col min="8" max="8" width="19.125" customWidth="1"/>
    <col min="9" max="9" width="20.625" style="7" customWidth="1"/>
  </cols>
  <sheetData>
    <row r="1" spans="1:9" ht="30" customHeight="1">
      <c r="A1" s="174" t="s">
        <v>101</v>
      </c>
      <c r="B1" s="174"/>
      <c r="C1" s="174"/>
      <c r="D1" s="174"/>
      <c r="E1" s="174"/>
      <c r="F1" s="174"/>
      <c r="G1" s="174"/>
      <c r="H1" s="174"/>
      <c r="I1" s="174"/>
    </row>
    <row r="2" spans="1:9" ht="20.100000000000001" customHeight="1">
      <c r="A2" s="175" t="s">
        <v>4</v>
      </c>
      <c r="B2" s="176" t="s">
        <v>52</v>
      </c>
      <c r="C2" s="176" t="s">
        <v>5</v>
      </c>
      <c r="D2" s="176" t="s">
        <v>183</v>
      </c>
      <c r="E2" s="177" t="s">
        <v>99</v>
      </c>
      <c r="F2" s="177" t="s">
        <v>100</v>
      </c>
      <c r="G2" s="177" t="s">
        <v>98</v>
      </c>
      <c r="H2" s="177" t="s">
        <v>98</v>
      </c>
      <c r="I2" s="179" t="s">
        <v>86</v>
      </c>
    </row>
    <row r="3" spans="1:9" ht="20.100000000000001" customHeight="1">
      <c r="A3" s="175"/>
      <c r="B3" s="176"/>
      <c r="C3" s="176" t="s">
        <v>5</v>
      </c>
      <c r="D3" s="176" t="s">
        <v>97</v>
      </c>
      <c r="E3" s="178"/>
      <c r="F3" s="178"/>
      <c r="G3" s="178"/>
      <c r="H3" s="178"/>
      <c r="I3" s="179"/>
    </row>
    <row r="4" spans="1:9" s="66" customFormat="1" ht="20.100000000000001" customHeight="1">
      <c r="A4" s="62">
        <v>1</v>
      </c>
      <c r="B4" s="63" t="s">
        <v>54</v>
      </c>
      <c r="C4" s="21" t="s">
        <v>27</v>
      </c>
      <c r="D4" s="64">
        <v>1539</v>
      </c>
      <c r="E4" s="67">
        <v>8700</v>
      </c>
      <c r="F4" s="67">
        <f>D4*E4</f>
        <v>13389300</v>
      </c>
      <c r="G4" s="68">
        <v>50</v>
      </c>
      <c r="H4" s="68">
        <f>D4*G4</f>
        <v>76950</v>
      </c>
      <c r="I4" s="69">
        <f>F4+H4</f>
        <v>13466250</v>
      </c>
    </row>
    <row r="5" spans="1:9" s="66" customFormat="1" ht="20.100000000000001" customHeight="1">
      <c r="A5" s="65"/>
      <c r="B5" s="65"/>
      <c r="C5" s="65" t="s">
        <v>96</v>
      </c>
      <c r="D5" s="65">
        <f>SUM(D4)</f>
        <v>1539</v>
      </c>
      <c r="E5" s="65"/>
      <c r="F5" s="65">
        <f>SUM(F4)</f>
        <v>13389300</v>
      </c>
      <c r="G5" s="65"/>
      <c r="H5" s="65">
        <f>SUM(H4)</f>
        <v>76950</v>
      </c>
      <c r="I5" s="65">
        <f>SUM(I4)</f>
        <v>13466250</v>
      </c>
    </row>
  </sheetData>
  <mergeCells count="10">
    <mergeCell ref="A1:I1"/>
    <mergeCell ref="A2:A3"/>
    <mergeCell ref="B2:B3"/>
    <mergeCell ref="C2:C3"/>
    <mergeCell ref="E2:E3"/>
    <mergeCell ref="F2:F3"/>
    <mergeCell ref="G2:G3"/>
    <mergeCell ref="H2:H3"/>
    <mergeCell ref="I2:I3"/>
    <mergeCell ref="D2:D3"/>
  </mergeCells>
  <phoneticPr fontId="1" type="noConversion"/>
  <printOptions horizontalCentered="1"/>
  <pageMargins left="0.70866141732283472" right="0.70866141732283472" top="0.74803149606299213" bottom="0.74803149606299213" header="0.31496062992125984" footer="0.31496062992125984"/>
  <pageSetup paperSize="9" orientation="landscape" r:id="rId1"/>
  <headerFooter>
    <oddFooter>第 &amp;P 页，共 &amp;N 页</oddFooter>
  </headerFooter>
</worksheet>
</file>

<file path=xl/worksheets/sheet8.xml><?xml version="1.0" encoding="utf-8"?>
<worksheet xmlns="http://schemas.openxmlformats.org/spreadsheetml/2006/main" xmlns:r="http://schemas.openxmlformats.org/officeDocument/2006/relationships">
  <dimension ref="A1:L7"/>
  <sheetViews>
    <sheetView workbookViewId="0">
      <selection activeCell="A7" sqref="A7:XFD38"/>
    </sheetView>
  </sheetViews>
  <sheetFormatPr defaultRowHeight="13.5"/>
  <cols>
    <col min="1" max="1" width="4.625" style="43" customWidth="1"/>
    <col min="2" max="2" width="10.875" style="6" customWidth="1"/>
    <col min="3" max="3" width="8.625" style="6" customWidth="1"/>
    <col min="4" max="5" width="10.625" style="5" customWidth="1"/>
    <col min="6" max="7" width="10.625" style="5" hidden="1" customWidth="1"/>
    <col min="8" max="8" width="10.625" style="5" customWidth="1"/>
    <col min="9" max="10" width="10.625" style="5" hidden="1" customWidth="1"/>
    <col min="11" max="12" width="10.625" style="5" customWidth="1"/>
    <col min="13" max="16384" width="9" style="5"/>
  </cols>
  <sheetData>
    <row r="1" spans="1:12" ht="28.5" customHeight="1">
      <c r="A1" s="180" t="s">
        <v>103</v>
      </c>
      <c r="B1" s="180"/>
      <c r="C1" s="180"/>
      <c r="D1" s="180"/>
      <c r="E1" s="180"/>
      <c r="F1" s="180"/>
      <c r="G1" s="180"/>
      <c r="H1" s="180"/>
      <c r="I1" s="180"/>
      <c r="J1" s="180"/>
      <c r="K1" s="180"/>
      <c r="L1" s="180"/>
    </row>
    <row r="2" spans="1:12" ht="13.5" customHeight="1">
      <c r="A2" s="181" t="s">
        <v>4</v>
      </c>
      <c r="B2" s="181" t="s">
        <v>56</v>
      </c>
      <c r="C2" s="181" t="s">
        <v>58</v>
      </c>
      <c r="D2" s="183" t="s">
        <v>59</v>
      </c>
      <c r="E2" s="183"/>
      <c r="F2" s="183"/>
      <c r="G2" s="183"/>
      <c r="H2" s="183"/>
      <c r="I2" s="183"/>
      <c r="J2" s="183"/>
      <c r="K2" s="183"/>
      <c r="L2" s="184" t="s">
        <v>60</v>
      </c>
    </row>
    <row r="3" spans="1:12" ht="13.5" customHeight="1">
      <c r="A3" s="181"/>
      <c r="B3" s="181"/>
      <c r="C3" s="181"/>
      <c r="D3" s="35" t="s">
        <v>61</v>
      </c>
      <c r="E3" s="35" t="s">
        <v>66</v>
      </c>
      <c r="F3" s="35" t="s">
        <v>67</v>
      </c>
      <c r="G3" s="35" t="s">
        <v>62</v>
      </c>
      <c r="H3" s="35" t="s">
        <v>68</v>
      </c>
      <c r="I3" s="35" t="s">
        <v>63</v>
      </c>
      <c r="J3" s="35" t="s">
        <v>64</v>
      </c>
      <c r="K3" s="36" t="s">
        <v>65</v>
      </c>
      <c r="L3" s="185"/>
    </row>
    <row r="4" spans="1:12">
      <c r="A4" s="182"/>
      <c r="B4" s="182"/>
      <c r="C4" s="182"/>
      <c r="D4" s="35" t="s">
        <v>69</v>
      </c>
      <c r="E4" s="35" t="s">
        <v>69</v>
      </c>
      <c r="F4" s="35" t="s">
        <v>69</v>
      </c>
      <c r="G4" s="35" t="s">
        <v>69</v>
      </c>
      <c r="H4" s="35" t="s">
        <v>69</v>
      </c>
      <c r="I4" s="35" t="s">
        <v>69</v>
      </c>
      <c r="J4" s="35" t="s">
        <v>69</v>
      </c>
      <c r="K4" s="35" t="s">
        <v>69</v>
      </c>
      <c r="L4" s="186" t="s">
        <v>69</v>
      </c>
    </row>
    <row r="5" spans="1:12" ht="20.100000000000001" customHeight="1">
      <c r="A5" s="37">
        <v>1</v>
      </c>
      <c r="B5" s="31" t="s">
        <v>102</v>
      </c>
      <c r="C5" s="31" t="s">
        <v>16</v>
      </c>
      <c r="D5" s="38">
        <v>72225</v>
      </c>
      <c r="E5" s="38"/>
      <c r="F5" s="38"/>
      <c r="G5" s="38"/>
      <c r="H5" s="38"/>
      <c r="I5" s="38"/>
      <c r="J5" s="39"/>
      <c r="K5" s="40">
        <f t="shared" ref="K5" si="0">D5+E5+F5+G5+H5+I5+J5</f>
        <v>72225</v>
      </c>
      <c r="L5" s="40">
        <f>K5*2</f>
        <v>144450</v>
      </c>
    </row>
    <row r="6" spans="1:12" ht="20.100000000000001" customHeight="1">
      <c r="A6" s="32"/>
      <c r="B6" s="33" t="s">
        <v>57</v>
      </c>
      <c r="C6" s="34"/>
      <c r="D6" s="41">
        <f t="shared" ref="D6:L6" si="1">SUM(D5:D5)</f>
        <v>72225</v>
      </c>
      <c r="E6" s="41">
        <f t="shared" si="1"/>
        <v>0</v>
      </c>
      <c r="F6" s="41">
        <f t="shared" si="1"/>
        <v>0</v>
      </c>
      <c r="G6" s="41">
        <f t="shared" si="1"/>
        <v>0</v>
      </c>
      <c r="H6" s="41">
        <f t="shared" si="1"/>
        <v>0</v>
      </c>
      <c r="I6" s="41">
        <f t="shared" si="1"/>
        <v>0</v>
      </c>
      <c r="J6" s="41">
        <f t="shared" si="1"/>
        <v>0</v>
      </c>
      <c r="K6" s="41">
        <f t="shared" si="1"/>
        <v>72225</v>
      </c>
      <c r="L6" s="41">
        <f t="shared" si="1"/>
        <v>144450</v>
      </c>
    </row>
    <row r="7" spans="1:12">
      <c r="A7" s="42"/>
      <c r="B7" s="42"/>
      <c r="C7" s="42"/>
    </row>
  </sheetData>
  <mergeCells count="6">
    <mergeCell ref="A1:L1"/>
    <mergeCell ref="A2:A4"/>
    <mergeCell ref="B2:B4"/>
    <mergeCell ref="C2:C4"/>
    <mergeCell ref="D2:K2"/>
    <mergeCell ref="L2:L4"/>
  </mergeCells>
  <phoneticPr fontId="1" type="noConversion"/>
  <printOptions horizontalCentered="1"/>
  <pageMargins left="0.70866141732283472" right="0.70866141732283472" top="0.74803149606299213" bottom="0.74803149606299213" header="0.31496062992125984" footer="0.31496062992125984"/>
  <pageSetup paperSize="9" orientation="landscape" r:id="rId1"/>
  <headerFooter>
    <oddFooter>第 &amp;P 页，共 &amp;N 页</oddFooter>
  </headerFooter>
</worksheet>
</file>

<file path=xl/worksheets/sheet9.xml><?xml version="1.0" encoding="utf-8"?>
<worksheet xmlns="http://schemas.openxmlformats.org/spreadsheetml/2006/main" xmlns:r="http://schemas.openxmlformats.org/officeDocument/2006/relationships">
  <dimension ref="A1:G6"/>
  <sheetViews>
    <sheetView workbookViewId="0">
      <selection activeCell="A7" sqref="A7:XFD38"/>
    </sheetView>
  </sheetViews>
  <sheetFormatPr defaultRowHeight="13.5"/>
  <cols>
    <col min="3" max="3" width="28.375" customWidth="1"/>
    <col min="4" max="4" width="17.25" customWidth="1"/>
    <col min="6" max="6" width="13.875" customWidth="1"/>
    <col min="7" max="7" width="17.5" customWidth="1"/>
  </cols>
  <sheetData>
    <row r="1" spans="1:7" ht="14.25">
      <c r="A1" s="189" t="s">
        <v>107</v>
      </c>
      <c r="B1" s="189"/>
      <c r="C1" s="189"/>
      <c r="D1" s="189"/>
      <c r="E1" s="189"/>
      <c r="F1" s="189"/>
      <c r="G1" s="189"/>
    </row>
    <row r="2" spans="1:7" ht="20.100000000000001" customHeight="1">
      <c r="A2" s="190" t="s">
        <v>4</v>
      </c>
      <c r="B2" s="191" t="s">
        <v>52</v>
      </c>
      <c r="C2" s="191" t="s">
        <v>5</v>
      </c>
      <c r="D2" s="192" t="s">
        <v>70</v>
      </c>
      <c r="E2" s="188" t="s">
        <v>116</v>
      </c>
      <c r="F2" s="188" t="s">
        <v>117</v>
      </c>
      <c r="G2" s="188" t="s">
        <v>110</v>
      </c>
    </row>
    <row r="3" spans="1:7" ht="20.100000000000001" customHeight="1">
      <c r="A3" s="190"/>
      <c r="B3" s="191"/>
      <c r="C3" s="191" t="s">
        <v>5</v>
      </c>
      <c r="D3" s="193"/>
      <c r="E3" s="188" t="s">
        <v>111</v>
      </c>
      <c r="F3" s="188"/>
      <c r="G3" s="188"/>
    </row>
    <row r="4" spans="1:7" ht="20.100000000000001" customHeight="1">
      <c r="A4" s="72">
        <v>1</v>
      </c>
      <c r="B4" s="21" t="s">
        <v>54</v>
      </c>
      <c r="C4" s="73" t="s">
        <v>27</v>
      </c>
      <c r="D4" s="73" t="s">
        <v>118</v>
      </c>
      <c r="E4" s="67">
        <v>1539</v>
      </c>
      <c r="F4" s="67">
        <v>34</v>
      </c>
      <c r="G4" s="67">
        <f>E4*F4</f>
        <v>52326</v>
      </c>
    </row>
    <row r="5" spans="1:7" ht="20.100000000000001" customHeight="1">
      <c r="A5" s="75"/>
      <c r="B5" s="75"/>
      <c r="C5" s="75" t="s">
        <v>96</v>
      </c>
      <c r="D5" s="75"/>
      <c r="E5" s="75">
        <f>SUM(E4:E4)</f>
        <v>1539</v>
      </c>
      <c r="F5" s="75"/>
      <c r="G5" s="75">
        <f>SUM(G4:G4)</f>
        <v>52326</v>
      </c>
    </row>
    <row r="6" spans="1:7">
      <c r="A6" s="187"/>
      <c r="B6" s="187"/>
      <c r="C6" s="187"/>
      <c r="D6" s="187"/>
      <c r="E6" s="187"/>
      <c r="F6" s="187"/>
      <c r="G6" s="187"/>
    </row>
  </sheetData>
  <mergeCells count="9">
    <mergeCell ref="A6:G6"/>
    <mergeCell ref="E2:E3"/>
    <mergeCell ref="A1:G1"/>
    <mergeCell ref="A2:A3"/>
    <mergeCell ref="B2:B3"/>
    <mergeCell ref="C2:C3"/>
    <mergeCell ref="D2:D3"/>
    <mergeCell ref="F2:F3"/>
    <mergeCell ref="G2:G3"/>
  </mergeCells>
  <phoneticPr fontId="1" type="noConversion"/>
  <printOptions horizontalCentered="1"/>
  <pageMargins left="0.70866141732283472" right="0.70866141732283472" top="0.74803149606299213" bottom="0.74803149606299213" header="0.31496062992125984" footer="0.31496062992125984"/>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16</vt:i4>
      </vt:variant>
    </vt:vector>
  </HeadingPairs>
  <TitlesOfParts>
    <vt:vector size="29" baseType="lpstr">
      <vt:lpstr>吴泾镇</vt:lpstr>
      <vt:lpstr>科艺体德专项</vt:lpstr>
      <vt:lpstr>中小学教育教学</vt:lpstr>
      <vt:lpstr>教育学院</vt:lpstr>
      <vt:lpstr>保安经费</vt:lpstr>
      <vt:lpstr>视频联网</vt:lpstr>
      <vt:lpstr>农民工学校生均补贴</vt:lpstr>
      <vt:lpstr>农民工学校资助</vt:lpstr>
      <vt:lpstr>农民工学校减免书薄费</vt:lpstr>
      <vt:lpstr>民办学前资助</vt:lpstr>
      <vt:lpstr>民办学校补贴</vt:lpstr>
      <vt:lpstr>民办义务教育减免书薄费</vt:lpstr>
      <vt:lpstr>储备教师</vt:lpstr>
      <vt:lpstr>保安经费!Print_Area</vt:lpstr>
      <vt:lpstr>储备教师!Print_Area</vt:lpstr>
      <vt:lpstr>教育学院!Print_Area</vt:lpstr>
      <vt:lpstr>科艺体德专项!Print_Area</vt:lpstr>
      <vt:lpstr>民办学校补贴!Print_Area</vt:lpstr>
      <vt:lpstr>农民工学校生均补贴!Print_Area</vt:lpstr>
      <vt:lpstr>视频联网!Print_Area</vt:lpstr>
      <vt:lpstr>中小学教育教学!Print_Area</vt:lpstr>
      <vt:lpstr>保安经费!Print_Titles</vt:lpstr>
      <vt:lpstr>储备教师!Print_Titles</vt:lpstr>
      <vt:lpstr>教育学院!Print_Titles</vt:lpstr>
      <vt:lpstr>科艺体德专项!Print_Titles</vt:lpstr>
      <vt:lpstr>民办学校补贴!Print_Titles</vt:lpstr>
      <vt:lpstr>农民工学校生均补贴!Print_Titles</vt:lpstr>
      <vt:lpstr>视频联网!Print_Titles</vt:lpstr>
      <vt:lpstr>中小学教育教学!Print_Titles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孟爱红</dc:creator>
  <cp:lastModifiedBy>meng</cp:lastModifiedBy>
  <cp:lastPrinted>2024-03-05T08:13:43Z</cp:lastPrinted>
  <dcterms:created xsi:type="dcterms:W3CDTF">2022-11-11T08:39:54Z</dcterms:created>
  <dcterms:modified xsi:type="dcterms:W3CDTF">2024-03-06T06:01:30Z</dcterms:modified>
</cp:coreProperties>
</file>