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'2024年补缴职业年金'!$A$2:$F$5</definedName>
    <definedName name="_xlnm._FilterDatabase" localSheetId="2" hidden="1">'2024年追加专项预算'!$A$2:$S$6</definedName>
    <definedName name="_xlnm.Print_Area" localSheetId="3">'2024年补缴职业年金'!$A$1:$F$5</definedName>
    <definedName name="_xlnm.Print_Area" localSheetId="1">'2024年追加生均经费'!$A$1:$J$5</definedName>
    <definedName name="_xlnm.Print_Area" localSheetId="2">'2024年追加专项预算'!$B$1:$M$6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5" i="5" l="1"/>
  <c r="H5" i="3" l="1"/>
  <c r="G5"/>
  <c r="F5"/>
  <c r="E5"/>
  <c r="J4"/>
  <c r="I4"/>
  <c r="J3"/>
  <c r="I3"/>
  <c r="I5" l="1"/>
  <c r="B5" i="4" s="1"/>
  <c r="J5" i="3"/>
  <c r="D5" i="4"/>
  <c r="K3" i="1" l="1"/>
  <c r="K6" l="1"/>
  <c r="C5" i="4" l="1"/>
  <c r="E4"/>
  <c r="E5" s="1"/>
</calcChain>
</file>

<file path=xl/sharedStrings.xml><?xml version="1.0" encoding="utf-8"?>
<sst xmlns="http://schemas.openxmlformats.org/spreadsheetml/2006/main" count="88" uniqueCount="68">
  <si>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</si>
  <si>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</si>
  <si>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</si>
  <si>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</si>
  <si>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</si>
  <si>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</si>
  <si>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</si>
  <si>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</si>
  <si>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</si>
  <si>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</si>
  <si>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</si>
  <si>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义务教育新课程新教材建设标准专项经费</t>
  </si>
  <si>
    <t>实验设备、文化环境、专家费、评估费、培训费等</t>
  </si>
  <si>
    <t>吴泾 汇总</t>
  </si>
  <si>
    <t>小学</t>
  </si>
  <si>
    <t>学校体育智慧校园项目</t>
  </si>
  <si>
    <t>智能体质监测，微操场建设，AED除颤</t>
  </si>
  <si>
    <t>上海市闵行区景东小学</t>
  </si>
  <si>
    <t>批次</t>
    <phoneticPr fontId="2" type="noConversion"/>
  </si>
  <si>
    <t>科室</t>
    <phoneticPr fontId="2" type="noConversion"/>
  </si>
  <si>
    <t>项</t>
    <phoneticPr fontId="2" type="noConversion"/>
  </si>
  <si>
    <t>普教二科</t>
    <phoneticPr fontId="2" type="noConversion"/>
  </si>
  <si>
    <t>第一批</t>
    <phoneticPr fontId="2" type="noConversion"/>
  </si>
  <si>
    <t>第二批</t>
    <phoneticPr fontId="2" type="noConversion"/>
  </si>
  <si>
    <t>小学</t>
    <phoneticPr fontId="10" type="noConversion"/>
  </si>
  <si>
    <t>学校体育智慧校园项目</t>
    <phoneticPr fontId="10" type="noConversion"/>
  </si>
  <si>
    <t>普教一科</t>
    <phoneticPr fontId="2" type="noConversion"/>
  </si>
  <si>
    <t>华东师范大学闵行永德实验小学</t>
    <phoneticPr fontId="2" type="noConversion"/>
  </si>
  <si>
    <t>吴泾</t>
    <phoneticPr fontId="2" type="noConversion"/>
  </si>
  <si>
    <t>义务教育新课程新教材建设标准专项经费</t>
    <phoneticPr fontId="2" type="noConversion"/>
  </si>
  <si>
    <t>双新培训基地校（小学英语）</t>
    <phoneticPr fontId="2" type="noConversion"/>
  </si>
  <si>
    <t>上海市闵行区景东小学</t>
    <phoneticPr fontId="10" type="noConversion"/>
  </si>
  <si>
    <t>镇属</t>
  </si>
  <si>
    <t>性质</t>
  </si>
  <si>
    <t>吴泾</t>
  </si>
  <si>
    <t>景东小学</t>
  </si>
  <si>
    <t>序号</t>
    <phoneticPr fontId="15" type="noConversion"/>
  </si>
  <si>
    <t>学校名称</t>
    <phoneticPr fontId="15" type="noConversion"/>
  </si>
  <si>
    <t>区报调整前
生均定额</t>
    <phoneticPr fontId="15" type="noConversion"/>
  </si>
  <si>
    <t>其中培训费</t>
    <phoneticPr fontId="15" type="noConversion"/>
  </si>
  <si>
    <t>区报调整后
生均定额</t>
    <phoneticPr fontId="15" type="noConversion"/>
  </si>
  <si>
    <t>区报调整后
生均定额调整</t>
    <phoneticPr fontId="15" type="noConversion"/>
  </si>
  <si>
    <t>其中培训费调整</t>
    <phoneticPr fontId="15" type="noConversion"/>
  </si>
  <si>
    <t>永德实验小学</t>
    <phoneticPr fontId="15" type="noConversion"/>
  </si>
  <si>
    <t>事业单位名称</t>
  </si>
  <si>
    <t>姓名</t>
  </si>
  <si>
    <t>身份证号码</t>
  </si>
  <si>
    <t>补记金额</t>
  </si>
  <si>
    <t>杨方远</t>
  </si>
  <si>
    <t>310101198705191531</t>
  </si>
  <si>
    <t>宋卫红</t>
  </si>
  <si>
    <t>310221197708094426</t>
  </si>
  <si>
    <t>闵行区职业年金补记人员汇总表（镇级事业单位人员）</t>
    <phoneticPr fontId="2" type="noConversion"/>
  </si>
  <si>
    <t>吴泾</t>
    <phoneticPr fontId="7" type="noConversion"/>
  </si>
  <si>
    <t>第一批</t>
    <phoneticPr fontId="2" type="noConversion"/>
  </si>
  <si>
    <t>批次</t>
    <phoneticPr fontId="2" type="noConversion"/>
  </si>
  <si>
    <t>总计</t>
    <phoneticPr fontId="2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</si>
  <si>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</si>
  <si>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</si>
  <si>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</si>
  <si>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</si>
  <si>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</si>
  <si>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</si>
  <si>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</si>
  <si>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5" type="noConversion"/>
  </si>
  <si>
    <t>2024年教育事业专项资金明细表</t>
    <phoneticPr fontId="2" type="noConversion"/>
  </si>
  <si>
    <t>吴泾镇：</t>
    <phoneticPr fontId="2" type="noConversion"/>
  </si>
  <si>
    <t>吴泾镇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</si>
</sst>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28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  <scheme val="major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177" fontId="11" fillId="0" borderId="0">
      <alignment vertical="center"/>
    </xf>
    <xf numFmtId="177" fontId="11" fillId="0" borderId="0">
      <alignment vertical="center"/>
    </xf>
    <xf numFmtId="0" fontId="16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>
      <alignment vertical="center"/>
    </xf>
    <xf numFmtId="0" fontId="12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0" xfId="0" applyFont="1" applyFill="1" applyBorder="1">
      <alignment vertical="center"/>
    </xf>
    <xf numFmtId="0" fontId="5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18" fillId="0" borderId="3" xfId="0" applyFont="1" applyFill="1" applyBorder="1" applyAlignment="1" applyProtection="1">
      <alignment horizontal="center" vertical="center"/>
    </xf>
    <xf numFmtId="0" fontId="19" fillId="0" borderId="3" xfId="0" applyFont="1" applyFill="1" applyBorder="1" applyAlignment="1" applyProtection="1">
      <alignment horizontal="center" vertical="center"/>
    </xf>
    <xf numFmtId="0" fontId="20" fillId="0" borderId="3" xfId="0" applyFont="1" applyFill="1" applyBorder="1" applyAlignment="1" applyProtection="1">
      <alignment horizontal="center" vertical="center" wrapText="1"/>
    </xf>
    <xf numFmtId="0" fontId="19" fillId="0" borderId="3" xfId="0" applyFont="1" applyFill="1" applyBorder="1" applyAlignment="1">
      <alignment horizontal="center" vertical="center"/>
    </xf>
    <xf numFmtId="178" fontId="21" fillId="0" borderId="3" xfId="0" applyNumberFormat="1" applyFont="1" applyFill="1" applyBorder="1" applyAlignment="1">
      <alignment horizontal="center" vertical="center" wrapText="1"/>
    </xf>
    <xf numFmtId="49" fontId="21" fillId="0" borderId="3" xfId="0" applyNumberFormat="1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178" fontId="21" fillId="0" borderId="3" xfId="0" applyNumberFormat="1" applyFont="1" applyFill="1" applyBorder="1" applyAlignment="1">
      <alignment vertical="center" wrapText="1"/>
    </xf>
    <xf numFmtId="0" fontId="18" fillId="0" borderId="3" xfId="0" applyFont="1" applyFill="1" applyBorder="1" applyAlignment="1" applyProtection="1">
      <alignment vertical="center" wrapText="1"/>
    </xf>
    <xf numFmtId="0" fontId="22" fillId="0" borderId="3" xfId="0" applyFont="1" applyFill="1" applyBorder="1" applyAlignment="1" applyProtection="1">
      <alignment horizontal="center"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center" vertical="center"/>
    </xf>
    <xf numFmtId="0" fontId="24" fillId="0" borderId="0" xfId="0" applyFont="1">
      <alignment vertical="center"/>
    </xf>
    <xf numFmtId="0" fontId="26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0" xfId="0" applyFont="1">
      <alignment vertical="center"/>
    </xf>
    <xf numFmtId="177" fontId="23" fillId="0" borderId="3" xfId="0" applyNumberFormat="1" applyFont="1" applyBorder="1" applyAlignment="1">
      <alignment horizontal="center" vertical="center"/>
    </xf>
    <xf numFmtId="176" fontId="23" fillId="0" borderId="3" xfId="0" applyNumberFormat="1" applyFont="1" applyBorder="1" applyAlignment="1">
      <alignment horizontal="center" vertical="center"/>
    </xf>
    <xf numFmtId="176" fontId="27" fillId="0" borderId="3" xfId="0" applyNumberFormat="1" applyFont="1" applyBorder="1" applyAlignment="1">
      <alignment horizontal="center" vertical="center"/>
    </xf>
    <xf numFmtId="0" fontId="24" fillId="0" borderId="1" xfId="0" applyFont="1" applyBorder="1">
      <alignment vertical="center"/>
    </xf>
    <xf numFmtId="0" fontId="24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5" fillId="0" borderId="0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7" fillId="0" borderId="1" xfId="0" applyFont="1" applyBorder="1" applyAlignment="1">
      <alignment horizontal="center" vertical="center"/>
    </xf>
  </cellXfs>
  <cellStyles count="7">
    <cellStyle name="常规" xfId="0" builtinId="0"/>
    <cellStyle name="常规 2" xfId="4"/>
    <cellStyle name="常规 3" xfId="3"/>
    <cellStyle name="常规 5" xfId="2"/>
    <cellStyle name="常规 6" xfId="6"/>
    <cellStyle name="常规 9" xfId="5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A4" sqref="A4"/>
    </sheetView>
  </sheetViews>
  <sheetFormatPr defaultRowHeight="13.5"/>
  <cols>
    <col min="1" max="5" width="25.625" customWidth="1"/>
  </cols>
  <sheetData>
    <row r="1" spans="1:5" ht="24" customHeight="1">
      <c r="A1" s="50" t="s">
        <v>65</v>
      </c>
      <c r="B1" s="50"/>
      <c r="C1" s="50"/>
      <c r="D1" s="50"/>
      <c r="E1" s="50"/>
    </row>
    <row r="2" spans="1:5" s="39" customFormat="1" ht="24" customHeight="1">
      <c r="A2" s="37" t="s">
        <v>66</v>
      </c>
      <c r="B2" s="38"/>
      <c r="C2" s="38"/>
      <c r="D2" s="46"/>
      <c r="E2" s="47" t="s">
        <v>57</v>
      </c>
    </row>
    <row r="3" spans="1:5" s="42" customFormat="1" ht="30" customHeight="1">
      <c r="A3" s="40" t="s">
        <v>62</v>
      </c>
      <c r="B3" s="41" t="s">
        <v>59</v>
      </c>
      <c r="C3" s="41" t="s">
        <v>60</v>
      </c>
      <c r="D3" s="41" t="s">
        <v>61</v>
      </c>
      <c r="E3" s="41" t="s">
        <v>58</v>
      </c>
    </row>
    <row r="4" spans="1:5" s="42" customFormat="1" ht="30" customHeight="1">
      <c r="A4" s="43" t="s">
        <v>67</v>
      </c>
      <c r="B4" s="44">
        <f>'2024年追加生均经费'!I5</f>
        <v>304350</v>
      </c>
      <c r="C4" s="44">
        <f>'2024年追加专项预算'!K6</f>
        <v>840000</v>
      </c>
      <c r="D4" s="45">
        <f>'2024年补缴职业年金'!E5</f>
        <v>440881.03</v>
      </c>
      <c r="E4" s="44">
        <f t="shared" ref="E4" si="0">B4+C4+D4</f>
        <v>1585231.03</v>
      </c>
    </row>
    <row r="5" spans="1:5" s="42" customFormat="1" ht="30" customHeight="1">
      <c r="A5" s="41" t="s">
        <v>56</v>
      </c>
      <c r="B5" s="44">
        <f>SUM(B4:B4)</f>
        <v>304350</v>
      </c>
      <c r="C5" s="44">
        <f>SUM(C4:C4)</f>
        <v>840000</v>
      </c>
      <c r="D5" s="44">
        <f>SUM(D4:D4)</f>
        <v>440881.03</v>
      </c>
      <c r="E5" s="44">
        <f>SUM(E4:E4)</f>
        <v>1585231.03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5"/>
  <sheetViews>
    <sheetView topLeftCell="B1" workbookViewId="0">
      <selection activeCell="I5" activeCellId="1" sqref="E5 I5"/>
    </sheetView>
  </sheetViews>
  <sheetFormatPr defaultRowHeight="13.5"/>
  <cols>
    <col min="1" max="1" width="7" style="23" hidden="1" customWidth="1"/>
    <col min="2" max="2" width="11.5" style="23" customWidth="1"/>
    <col min="3" max="3" width="10.375" style="23" customWidth="1"/>
    <col min="4" max="4" width="17.25" style="23" customWidth="1"/>
    <col min="5" max="5" width="14.5" style="23" customWidth="1"/>
    <col min="6" max="6" width="12.625" style="23" hidden="1" customWidth="1"/>
    <col min="7" max="7" width="15" style="23" customWidth="1"/>
    <col min="8" max="8" width="14.125" style="23" hidden="1" customWidth="1"/>
    <col min="9" max="9" width="13.125" style="49" customWidth="1"/>
    <col min="10" max="10" width="16.5" style="23" hidden="1" customWidth="1"/>
    <col min="11" max="16384" width="9" style="23"/>
  </cols>
  <sheetData>
    <row r="1" spans="1:10" ht="29.25" customHeight="1">
      <c r="A1" s="51" t="s">
        <v>64</v>
      </c>
      <c r="B1" s="51"/>
      <c r="C1" s="51"/>
      <c r="D1" s="51"/>
      <c r="E1" s="51"/>
      <c r="F1" s="51"/>
      <c r="G1" s="51"/>
      <c r="H1" s="51"/>
      <c r="I1" s="51"/>
      <c r="J1" s="51"/>
    </row>
    <row r="2" spans="1:10" ht="34.5" customHeight="1">
      <c r="A2" s="9" t="s">
        <v>36</v>
      </c>
      <c r="B2" s="9" t="s">
        <v>32</v>
      </c>
      <c r="C2" s="9" t="s">
        <v>33</v>
      </c>
      <c r="D2" s="24" t="s">
        <v>37</v>
      </c>
      <c r="E2" s="25" t="s">
        <v>38</v>
      </c>
      <c r="F2" s="25" t="s">
        <v>39</v>
      </c>
      <c r="G2" s="25" t="s">
        <v>40</v>
      </c>
      <c r="H2" s="25" t="s">
        <v>39</v>
      </c>
      <c r="I2" s="25" t="s">
        <v>41</v>
      </c>
      <c r="J2" s="25" t="s">
        <v>42</v>
      </c>
    </row>
    <row r="3" spans="1:10" s="1" customFormat="1" ht="24.95" customHeight="1">
      <c r="A3" s="9">
        <v>40</v>
      </c>
      <c r="B3" s="9" t="s">
        <v>34</v>
      </c>
      <c r="C3" s="9" t="s">
        <v>14</v>
      </c>
      <c r="D3" s="9" t="s">
        <v>35</v>
      </c>
      <c r="E3" s="26">
        <v>3256545</v>
      </c>
      <c r="F3" s="26">
        <v>162827.25</v>
      </c>
      <c r="G3" s="26">
        <v>3560895</v>
      </c>
      <c r="H3" s="26">
        <v>178044.75</v>
      </c>
      <c r="I3" s="48">
        <f t="shared" ref="I3:J4" si="0">G3-E3</f>
        <v>304350</v>
      </c>
      <c r="J3" s="26">
        <f t="shared" si="0"/>
        <v>15217.5</v>
      </c>
    </row>
    <row r="4" spans="1:10" s="1" customFormat="1" ht="24.95" customHeight="1">
      <c r="A4" s="9">
        <v>41</v>
      </c>
      <c r="B4" s="9" t="s">
        <v>34</v>
      </c>
      <c r="C4" s="9" t="s">
        <v>14</v>
      </c>
      <c r="D4" s="9" t="s">
        <v>43</v>
      </c>
      <c r="E4" s="26">
        <v>2150700</v>
      </c>
      <c r="F4" s="26">
        <v>107535</v>
      </c>
      <c r="G4" s="26">
        <v>2150700</v>
      </c>
      <c r="H4" s="26">
        <v>107535</v>
      </c>
      <c r="I4" s="48">
        <f t="shared" si="0"/>
        <v>0</v>
      </c>
      <c r="J4" s="26">
        <f t="shared" si="0"/>
        <v>0</v>
      </c>
    </row>
    <row r="5" spans="1:10" s="1" customFormat="1" ht="24.95" customHeight="1">
      <c r="A5" s="9"/>
      <c r="B5" s="14" t="s">
        <v>13</v>
      </c>
      <c r="C5" s="9"/>
      <c r="D5" s="9"/>
      <c r="E5" s="26">
        <f t="shared" ref="E5:J5" si="1">SUBTOTAL(9,E3:E4)</f>
        <v>5407245</v>
      </c>
      <c r="F5" s="26">
        <f t="shared" si="1"/>
        <v>270362.25</v>
      </c>
      <c r="G5" s="26">
        <f t="shared" si="1"/>
        <v>5711595</v>
      </c>
      <c r="H5" s="26">
        <f t="shared" si="1"/>
        <v>285579.75</v>
      </c>
      <c r="I5" s="48">
        <f t="shared" si="1"/>
        <v>304350</v>
      </c>
      <c r="J5" s="26">
        <f t="shared" si="1"/>
        <v>15217.5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S6"/>
  <sheetViews>
    <sheetView topLeftCell="B1" workbookViewId="0">
      <selection activeCell="I5" activeCellId="1" sqref="E5 I5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9" ht="22.5">
      <c r="B1" s="52" t="s">
        <v>63</v>
      </c>
      <c r="C1" s="52"/>
      <c r="D1" s="52"/>
      <c r="E1" s="52"/>
      <c r="F1" s="52"/>
      <c r="G1" s="52"/>
      <c r="H1" s="52"/>
      <c r="I1" s="52"/>
      <c r="J1" s="52"/>
      <c r="K1" s="52"/>
      <c r="L1" s="52"/>
      <c r="M1" s="53"/>
    </row>
    <row r="2" spans="1:19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19</v>
      </c>
      <c r="M2" s="19" t="s">
        <v>18</v>
      </c>
    </row>
    <row r="3" spans="1:19" s="13" customFormat="1" ht="30" customHeight="1" outlineLevel="2">
      <c r="A3" s="3">
        <v>66</v>
      </c>
      <c r="B3" s="21" t="s">
        <v>27</v>
      </c>
      <c r="C3" s="21" t="s">
        <v>28</v>
      </c>
      <c r="D3" s="17" t="s">
        <v>24</v>
      </c>
      <c r="E3" s="11" t="s">
        <v>29</v>
      </c>
      <c r="F3" s="11" t="s">
        <v>11</v>
      </c>
      <c r="G3" s="11" t="s">
        <v>30</v>
      </c>
      <c r="H3" s="12" t="s">
        <v>20</v>
      </c>
      <c r="I3" s="6">
        <v>1</v>
      </c>
      <c r="J3" s="15">
        <v>40000</v>
      </c>
      <c r="K3" s="16">
        <f>J3*I3</f>
        <v>40000</v>
      </c>
      <c r="L3" s="19" t="s">
        <v>21</v>
      </c>
      <c r="M3" s="18" t="s">
        <v>22</v>
      </c>
      <c r="N3" s="20"/>
      <c r="O3" s="20"/>
      <c r="P3" s="20"/>
      <c r="Q3" s="20"/>
      <c r="R3" s="20"/>
      <c r="S3" s="20"/>
    </row>
    <row r="4" spans="1:19" s="20" customFormat="1" ht="30" customHeight="1" outlineLevel="2">
      <c r="A4" s="3"/>
      <c r="B4" s="21" t="s">
        <v>17</v>
      </c>
      <c r="C4" s="21" t="s">
        <v>28</v>
      </c>
      <c r="D4" s="10" t="s">
        <v>14</v>
      </c>
      <c r="E4" s="11" t="s">
        <v>11</v>
      </c>
      <c r="F4" s="11" t="s">
        <v>11</v>
      </c>
      <c r="G4" s="11" t="s">
        <v>12</v>
      </c>
      <c r="H4" s="12" t="s">
        <v>20</v>
      </c>
      <c r="I4" s="6">
        <v>1</v>
      </c>
      <c r="J4" s="15">
        <v>500000</v>
      </c>
      <c r="K4" s="16">
        <v>500000</v>
      </c>
      <c r="L4" s="19" t="s">
        <v>21</v>
      </c>
      <c r="M4" s="19" t="s">
        <v>23</v>
      </c>
    </row>
    <row r="5" spans="1:19" s="20" customFormat="1" ht="30" customHeight="1" outlineLevel="2">
      <c r="A5" s="3"/>
      <c r="B5" s="21" t="s">
        <v>31</v>
      </c>
      <c r="C5" s="21" t="s">
        <v>28</v>
      </c>
      <c r="D5" s="10" t="s">
        <v>24</v>
      </c>
      <c r="E5" s="11" t="s">
        <v>25</v>
      </c>
      <c r="F5" s="11" t="s">
        <v>15</v>
      </c>
      <c r="G5" s="11" t="s">
        <v>16</v>
      </c>
      <c r="H5" s="12" t="s">
        <v>20</v>
      </c>
      <c r="I5" s="6">
        <v>1</v>
      </c>
      <c r="J5" s="15">
        <v>300000</v>
      </c>
      <c r="K5" s="16">
        <v>300000</v>
      </c>
      <c r="L5" s="19" t="s">
        <v>26</v>
      </c>
      <c r="M5" s="19" t="s">
        <v>23</v>
      </c>
    </row>
    <row r="6" spans="1:19" s="20" customFormat="1" ht="30" customHeight="1" outlineLevel="1">
      <c r="A6" s="3"/>
      <c r="B6" s="21"/>
      <c r="C6" s="22" t="s">
        <v>13</v>
      </c>
      <c r="D6" s="10"/>
      <c r="E6" s="11"/>
      <c r="F6" s="11"/>
      <c r="G6" s="11"/>
      <c r="H6" s="12"/>
      <c r="I6" s="6"/>
      <c r="J6" s="15"/>
      <c r="K6" s="16">
        <f>SUBTOTAL(9,K3:K5)</f>
        <v>840000</v>
      </c>
      <c r="L6" s="19"/>
      <c r="M6" s="19"/>
    </row>
  </sheetData>
  <autoFilter ref="A2:S6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5"/>
  <sheetViews>
    <sheetView workbookViewId="0">
      <selection activeCell="I5" activeCellId="1" sqref="E5 I5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54" t="s">
        <v>52</v>
      </c>
      <c r="B1" s="54"/>
      <c r="C1" s="54"/>
      <c r="D1" s="54"/>
      <c r="E1" s="54"/>
      <c r="F1" s="53"/>
    </row>
    <row r="2" spans="1:6" s="33" customFormat="1" ht="20.100000000000001" customHeight="1">
      <c r="A2" s="34" t="s">
        <v>44</v>
      </c>
      <c r="B2" s="31" t="s">
        <v>2</v>
      </c>
      <c r="C2" s="31" t="s">
        <v>45</v>
      </c>
      <c r="D2" s="32" t="s">
        <v>46</v>
      </c>
      <c r="E2" s="32" t="s">
        <v>47</v>
      </c>
      <c r="F2" s="31" t="s">
        <v>55</v>
      </c>
    </row>
    <row r="3" spans="1:6" ht="20.100000000000001" customHeight="1" outlineLevel="2">
      <c r="A3" s="35" t="s">
        <v>17</v>
      </c>
      <c r="B3" s="28" t="s">
        <v>53</v>
      </c>
      <c r="C3" s="27" t="s">
        <v>48</v>
      </c>
      <c r="D3" s="29" t="s">
        <v>49</v>
      </c>
      <c r="E3" s="30">
        <v>89480.51</v>
      </c>
      <c r="F3" s="30" t="s">
        <v>54</v>
      </c>
    </row>
    <row r="4" spans="1:6" ht="20.100000000000001" customHeight="1" outlineLevel="2">
      <c r="A4" s="35" t="s">
        <v>17</v>
      </c>
      <c r="B4" s="28" t="s">
        <v>53</v>
      </c>
      <c r="C4" s="27" t="s">
        <v>50</v>
      </c>
      <c r="D4" s="29" t="s">
        <v>51</v>
      </c>
      <c r="E4" s="30">
        <v>351400.52</v>
      </c>
      <c r="F4" s="30" t="s">
        <v>54</v>
      </c>
    </row>
    <row r="5" spans="1:6" ht="20.100000000000001" customHeight="1" outlineLevel="1">
      <c r="A5" s="35"/>
      <c r="B5" s="36" t="s">
        <v>13</v>
      </c>
      <c r="C5" s="27"/>
      <c r="D5" s="29"/>
      <c r="E5" s="30">
        <f>SUBTOTAL(9,E3:E4)</f>
        <v>440881.03</v>
      </c>
      <c r="F5" s="30"/>
    </row>
  </sheetData>
  <autoFilter ref="A2:F5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2025-01-02T08:34:18Z</cp:lastPrinted>
  <dcterms:created xsi:type="dcterms:W3CDTF">2024-12-12T00:37:26Z</dcterms:created>
  <dcterms:modified xsi:type="dcterms:W3CDTF">2025-02-17T05:52:33Z</dcterms:modified>
</cp:coreProperties>
</file>