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'2024年补缴职业年金'!$A$2:$F$23</definedName>
    <definedName name="_xlnm._FilterDatabase" localSheetId="2" hidden="1">'2024年追加专项预算'!$A$2:$S$39</definedName>
    <definedName name="_xlnm.Print_Area" localSheetId="3">'2024年补缴职业年金'!$A$1:$F$23</definedName>
    <definedName name="_xlnm.Print_Area" localSheetId="1">'2024年追加生均经费'!$A$1:$J$12</definedName>
    <definedName name="_xlnm.Print_Area" localSheetId="2">'2024年追加专项预算'!$B$1:$M$40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23" i="5" l="1"/>
  <c r="H12" i="3" l="1"/>
  <c r="G12"/>
  <c r="F12"/>
  <c r="E12"/>
  <c r="J11"/>
  <c r="I11"/>
  <c r="J10"/>
  <c r="I10"/>
  <c r="J9"/>
  <c r="I9"/>
  <c r="J8"/>
  <c r="I8"/>
  <c r="J7"/>
  <c r="I7"/>
  <c r="J6"/>
  <c r="I6"/>
  <c r="J5"/>
  <c r="I5"/>
  <c r="J4"/>
  <c r="I4"/>
  <c r="J3"/>
  <c r="I3"/>
  <c r="I12" s="1"/>
  <c r="B5" i="4" s="1"/>
  <c r="J12" i="3" l="1"/>
  <c r="D5" i="4"/>
  <c r="K39" i="1"/>
  <c r="K34"/>
  <c r="K31"/>
  <c r="K18" l="1"/>
  <c r="K17"/>
  <c r="K16"/>
  <c r="K15"/>
  <c r="K14"/>
  <c r="K13"/>
  <c r="K12"/>
  <c r="K11"/>
  <c r="K10"/>
  <c r="K9"/>
  <c r="K5"/>
  <c r="K4"/>
  <c r="K3"/>
  <c r="K40" l="1"/>
  <c r="C5" i="4" l="1"/>
  <c r="E4"/>
  <c r="E5" s="1"/>
</calcChain>
</file>

<file path=xl/sharedStrings.xml><?xml version="1.0" encoding="utf-8"?>
<sst xmlns="http://schemas.openxmlformats.org/spreadsheetml/2006/main" count="505" uniqueCount="172">
  <si>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</si>
  <si>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</si>
  <si>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</si>
  <si>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</si>
  <si>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</si>
  <si>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</si>
  <si>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</si>
  <si>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</si>
  <si>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</si>
  <si>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</si>
  <si>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</si>
  <si>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</si>
  <si>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</si>
  <si>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</si>
  <si>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大规模设施设备更新</t>
  </si>
  <si>
    <t>教学仪器配置</t>
  </si>
  <si>
    <t>批</t>
  </si>
  <si>
    <t>初级中学</t>
  </si>
  <si>
    <t>初中</t>
  </si>
  <si>
    <t>空调设备</t>
  </si>
  <si>
    <t>台</t>
  </si>
  <si>
    <t>教师计算机</t>
  </si>
  <si>
    <t>教师便携式计算机更新</t>
  </si>
  <si>
    <t>一贯制</t>
  </si>
  <si>
    <t>上海市闵行区北桥中学</t>
  </si>
  <si>
    <t>空调设备5匹更新</t>
  </si>
  <si>
    <t>空调设备3匹更新</t>
  </si>
  <si>
    <t>上海市闵行区君莲学校</t>
  </si>
  <si>
    <t>上海市闵行区田园外国语中学</t>
  </si>
  <si>
    <t>上海市闵行区颛桥中学</t>
  </si>
  <si>
    <t>教室空调3匹更新</t>
  </si>
  <si>
    <t>颛桥 汇总</t>
  </si>
  <si>
    <t>小学</t>
  </si>
  <si>
    <t>学校体育智慧校园项目</t>
  </si>
  <si>
    <t>智能体质监测，微操场建设，AED除颤</t>
  </si>
  <si>
    <t>设备购置与更新</t>
  </si>
  <si>
    <t>通过安全测评的电脑</t>
  </si>
  <si>
    <t>九年一贯</t>
  </si>
  <si>
    <t>户外LED室内全彩屏</t>
  </si>
  <si>
    <t>学生剧场音响系统</t>
  </si>
  <si>
    <t>学生剧场音响系统更新</t>
  </si>
  <si>
    <t>学生剧场灯光系统</t>
  </si>
  <si>
    <t>心理健康教育经费</t>
  </si>
  <si>
    <t>AI校园育人数字化管理</t>
  </si>
  <si>
    <t>相关软硬件、课程服务等</t>
  </si>
  <si>
    <t>所</t>
  </si>
  <si>
    <t>闵行区北桥中心小学</t>
  </si>
  <si>
    <t>户外P4LED全彩屏21平方更新</t>
  </si>
  <si>
    <t>学生剧场灯光系统添置</t>
  </si>
  <si>
    <t>闵行区颛桥中心小学</t>
  </si>
  <si>
    <t>梯教室音响系统</t>
  </si>
  <si>
    <t>阶梯教室音响系统更新</t>
  </si>
  <si>
    <t>阶梯教室灯光系统</t>
  </si>
  <si>
    <t>阶梯教室灯光系统更新</t>
  </si>
  <si>
    <t>上海市闵行区田园第二外语实验小学</t>
  </si>
  <si>
    <t>上海市闵行区田园外语实验小学</t>
  </si>
  <si>
    <t>户外P4LED全彩屏43平方添置（操场）</t>
  </si>
  <si>
    <t>批次</t>
    <phoneticPr fontId="2" type="noConversion"/>
  </si>
  <si>
    <t>第一批</t>
    <phoneticPr fontId="2" type="noConversion"/>
  </si>
  <si>
    <t>第二批</t>
    <phoneticPr fontId="2" type="noConversion"/>
  </si>
  <si>
    <t>科室</t>
    <phoneticPr fontId="2" type="noConversion"/>
  </si>
  <si>
    <t>项</t>
    <phoneticPr fontId="2" type="noConversion"/>
  </si>
  <si>
    <t>普教二科</t>
    <phoneticPr fontId="2" type="noConversion"/>
  </si>
  <si>
    <t>第一批</t>
    <phoneticPr fontId="2" type="noConversion"/>
  </si>
  <si>
    <t>中学教学仪器配置（物理化学生物实验室设备）</t>
    <phoneticPr fontId="10" type="noConversion"/>
  </si>
  <si>
    <t>设备</t>
    <phoneticPr fontId="2" type="noConversion"/>
  </si>
  <si>
    <t>第二批</t>
    <phoneticPr fontId="2" type="noConversion"/>
  </si>
  <si>
    <t>小学</t>
    <phoneticPr fontId="10" type="noConversion"/>
  </si>
  <si>
    <t>学校体育智慧校园项目</t>
    <phoneticPr fontId="10" type="noConversion"/>
  </si>
  <si>
    <t>普教一科</t>
    <phoneticPr fontId="2" type="noConversion"/>
  </si>
  <si>
    <t>批</t>
    <phoneticPr fontId="2" type="noConversion"/>
  </si>
  <si>
    <t>台</t>
    <phoneticPr fontId="2" type="noConversion"/>
  </si>
  <si>
    <t>块</t>
    <phoneticPr fontId="2" type="noConversion"/>
  </si>
  <si>
    <t>义务教育新课程新教材建设标准专项经费</t>
    <phoneticPr fontId="2" type="noConversion"/>
  </si>
  <si>
    <t>闵行区北桥中心小学</t>
    <phoneticPr fontId="2" type="noConversion"/>
  </si>
  <si>
    <t>颛桥</t>
    <phoneticPr fontId="2" type="noConversion"/>
  </si>
  <si>
    <t>双新培训基地校（小学语文、小学道法）</t>
    <phoneticPr fontId="2" type="noConversion"/>
  </si>
  <si>
    <t>上海市闵行区君莲学校</t>
    <phoneticPr fontId="2" type="noConversion"/>
  </si>
  <si>
    <t>双新培训基地校（初中科学）</t>
    <phoneticPr fontId="2" type="noConversion"/>
  </si>
  <si>
    <t>上海市闵行区田园外国语中学</t>
    <phoneticPr fontId="2" type="noConversion"/>
  </si>
  <si>
    <t>双新培训基地校（中小学劳动）</t>
    <phoneticPr fontId="2" type="noConversion"/>
  </si>
  <si>
    <t>上海市闵行区田园外语实验小学</t>
    <phoneticPr fontId="2" type="noConversion"/>
  </si>
  <si>
    <t>双新培训基地校（小学数学）</t>
    <phoneticPr fontId="2" type="noConversion"/>
  </si>
  <si>
    <t>上海市闵行区颛桥中学</t>
    <phoneticPr fontId="2" type="noConversion"/>
  </si>
  <si>
    <t>初中</t>
    <phoneticPr fontId="10" type="noConversion"/>
  </si>
  <si>
    <t>双新培训基地校（初中信息科技、初中音乐、初中历史）</t>
    <phoneticPr fontId="2" type="noConversion"/>
  </si>
  <si>
    <t>闵行区北桥中心小学</t>
    <phoneticPr fontId="10" type="noConversion"/>
  </si>
  <si>
    <t>闵行区颛桥中心小学</t>
    <phoneticPr fontId="10" type="noConversion"/>
  </si>
  <si>
    <t>上海市闵行区田园第二外语实验小学</t>
    <phoneticPr fontId="10" type="noConversion"/>
  </si>
  <si>
    <t>设备</t>
    <phoneticPr fontId="2" type="noConversion"/>
  </si>
  <si>
    <t>上海市闵行区田园外语实验小学（金都校区）</t>
    <phoneticPr fontId="10" type="noConversion"/>
  </si>
  <si>
    <t>上海市闵行区田园外语实验小学（银都校区）</t>
    <phoneticPr fontId="10" type="noConversion"/>
  </si>
  <si>
    <t>镇属</t>
  </si>
  <si>
    <t>性质</t>
  </si>
  <si>
    <t>颛桥</t>
  </si>
  <si>
    <t>颛桥小学</t>
  </si>
  <si>
    <t>北桥小学</t>
  </si>
  <si>
    <t>田园二小</t>
  </si>
  <si>
    <t>北桥中学</t>
  </si>
  <si>
    <t>颛桥中学</t>
  </si>
  <si>
    <t>序号</t>
    <phoneticPr fontId="16" type="noConversion"/>
  </si>
  <si>
    <t>学校名称</t>
    <phoneticPr fontId="16" type="noConversion"/>
  </si>
  <si>
    <t>区报调整前
生均定额</t>
    <phoneticPr fontId="16" type="noConversion"/>
  </si>
  <si>
    <t>其中培训费</t>
    <phoneticPr fontId="16" type="noConversion"/>
  </si>
  <si>
    <t>区报调整后
生均定额</t>
    <phoneticPr fontId="16" type="noConversion"/>
  </si>
  <si>
    <t>区报调整后
生均定额调整</t>
    <phoneticPr fontId="16" type="noConversion"/>
  </si>
  <si>
    <t>其中培训费调整</t>
    <phoneticPr fontId="16" type="noConversion"/>
  </si>
  <si>
    <t>田园小学金都校区</t>
    <phoneticPr fontId="16" type="noConversion"/>
  </si>
  <si>
    <t>田园小学银都校区</t>
    <phoneticPr fontId="16" type="noConversion"/>
  </si>
  <si>
    <t>君莲学校</t>
    <phoneticPr fontId="16" type="noConversion"/>
  </si>
  <si>
    <t>田园外国语中学</t>
    <phoneticPr fontId="16" type="noConversion"/>
  </si>
  <si>
    <t>事业单位名称</t>
  </si>
  <si>
    <t>姓名</t>
  </si>
  <si>
    <t>身份证号码</t>
  </si>
  <si>
    <t>补记金额</t>
  </si>
  <si>
    <t>丁莹</t>
  </si>
  <si>
    <t>310112198301293960</t>
  </si>
  <si>
    <t>陈兵</t>
  </si>
  <si>
    <t>460100196702162118</t>
  </si>
  <si>
    <t>康丽</t>
  </si>
  <si>
    <t>310112197503302429</t>
  </si>
  <si>
    <t>赵凤尧</t>
  </si>
  <si>
    <t>310112198010074629</t>
  </si>
  <si>
    <t>谢虹</t>
  </si>
  <si>
    <t>310112198011295626</t>
  </si>
  <si>
    <t>顾爱华</t>
  </si>
  <si>
    <t>310112198506157225</t>
  </si>
  <si>
    <t>穆慧琴</t>
  </si>
  <si>
    <t>310110198009173221</t>
  </si>
  <si>
    <t>赵菊艳</t>
  </si>
  <si>
    <t>310110198009053289</t>
  </si>
  <si>
    <t>朱小青</t>
  </si>
  <si>
    <t>321324198811090062</t>
  </si>
  <si>
    <t>占宇</t>
  </si>
  <si>
    <t>340803198908032780</t>
  </si>
  <si>
    <t>蒋炜</t>
  </si>
  <si>
    <t>310228199201266026</t>
  </si>
  <si>
    <t>李征晨</t>
  </si>
  <si>
    <t>310106198701164036</t>
  </si>
  <si>
    <t>侯明翠</t>
  </si>
  <si>
    <t>510281198207241764</t>
  </si>
  <si>
    <t>王海深</t>
  </si>
  <si>
    <t>310221197505294831</t>
  </si>
  <si>
    <t>闵行区职业年金补记人员汇总表（镇级事业单位人员）</t>
    <phoneticPr fontId="2" type="noConversion"/>
  </si>
  <si>
    <t>批次</t>
    <phoneticPr fontId="2" type="noConversion"/>
  </si>
  <si>
    <t>上海师范大学闵行实验幼儿园</t>
  </si>
  <si>
    <t>郭晓轩</t>
  </si>
  <si>
    <t>310104198612110826</t>
  </si>
  <si>
    <t>上海市闵行区君莲幼儿园</t>
  </si>
  <si>
    <t>郁伟</t>
  </si>
  <si>
    <t>310230197503264176</t>
  </si>
  <si>
    <t>王玮</t>
  </si>
  <si>
    <t>310105198507080035</t>
  </si>
  <si>
    <t>周佳嵘</t>
  </si>
  <si>
    <t>310112198509132410</t>
  </si>
  <si>
    <t>程旭雯</t>
  </si>
  <si>
    <t>310112198710253329</t>
  </si>
  <si>
    <t>周晓雯</t>
  </si>
  <si>
    <t>310227198611170667</t>
  </si>
  <si>
    <t>总计</t>
    <phoneticPr fontId="2" type="noConversion"/>
  </si>
  <si>
    <t>颛桥</t>
    <phoneticPr fontId="7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</si>
  <si>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</si>
  <si>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</si>
  <si>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</si>
  <si>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</si>
  <si>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</si>
  <si>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</si>
  <si>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</si>
  <si>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6" type="noConversion"/>
  </si>
  <si>
    <t>2024年教育事业专项资金明细表</t>
    <phoneticPr fontId="2" type="noConversion"/>
  </si>
  <si>
    <t>颛桥镇：</t>
    <phoneticPr fontId="2" type="noConversion"/>
  </si>
  <si>
    <t>颛桥镇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</si>
</sst>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7" fillId="0" borderId="0">
      <alignment vertical="center"/>
    </xf>
  </cellStyleXfs>
  <cellXfs count="8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2" borderId="3" xfId="6" applyNumberFormat="1" applyFont="1" applyFill="1" applyBorder="1" applyAlignment="1">
      <alignment vertical="center" wrapText="1"/>
    </xf>
    <xf numFmtId="0" fontId="5" fillId="2" borderId="3" xfId="6" applyNumberFormat="1" applyFont="1" applyFill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0" fontId="14" fillId="2" borderId="3" xfId="0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  <xf numFmtId="0" fontId="6" fillId="2" borderId="3" xfId="0" applyNumberFormat="1" applyFont="1" applyFill="1" applyBorder="1" applyAlignment="1">
      <alignment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vertical="center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6" fillId="2" borderId="3" xfId="7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178" fontId="20" fillId="0" borderId="3" xfId="0" applyNumberFormat="1" applyFont="1" applyFill="1" applyBorder="1" applyAlignment="1">
      <alignment horizontal="center" vertical="center" wrapText="1"/>
    </xf>
    <xf numFmtId="49" fontId="20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2" fillId="0" borderId="3" xfId="0" applyNumberFormat="1" applyFont="1" applyFill="1" applyBorder="1" applyAlignment="1" applyProtection="1">
      <alignment horizontal="center" vertical="center"/>
    </xf>
    <xf numFmtId="0" fontId="21" fillId="0" borderId="3" xfId="0" applyNumberFormat="1" applyFont="1" applyFill="1" applyBorder="1" applyAlignment="1">
      <alignment horizontal="center" vertical="center" wrapText="1"/>
    </xf>
    <xf numFmtId="178" fontId="20" fillId="0" borderId="3" xfId="0" applyNumberFormat="1" applyFont="1" applyFill="1" applyBorder="1" applyAlignment="1">
      <alignment vertical="center" wrapText="1"/>
    </xf>
    <xf numFmtId="0" fontId="22" fillId="0" borderId="3" xfId="0" applyNumberFormat="1" applyFont="1" applyFill="1" applyBorder="1" applyAlignment="1" applyProtection="1">
      <alignment vertical="center" wrapText="1"/>
    </xf>
    <xf numFmtId="0" fontId="23" fillId="0" borderId="3" xfId="0" applyFont="1" applyFill="1" applyBorder="1" applyAlignment="1" applyProtection="1">
      <alignment horizontal="center" vertical="center"/>
    </xf>
    <xf numFmtId="0" fontId="21" fillId="0" borderId="5" xfId="0" applyNumberFormat="1" applyFont="1" applyFill="1" applyBorder="1" applyAlignment="1">
      <alignment horizontal="center" vertical="center" wrapText="1"/>
    </xf>
    <xf numFmtId="0" fontId="24" fillId="0" borderId="3" xfId="0" applyFont="1" applyFill="1" applyBorder="1" applyAlignment="1" applyProtection="1">
      <alignment vertical="center" wrapText="1"/>
    </xf>
    <xf numFmtId="0" fontId="12" fillId="0" borderId="3" xfId="0" applyFont="1" applyFill="1" applyBorder="1" applyAlignment="1" applyProtection="1">
      <alignment horizontal="center" vertical="center"/>
    </xf>
    <xf numFmtId="0" fontId="12" fillId="0" borderId="3" xfId="0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49" fontId="12" fillId="0" borderId="3" xfId="0" applyNumberFormat="1" applyFont="1" applyFill="1" applyBorder="1" applyAlignment="1" applyProtection="1">
      <alignment horizontal="center" vertical="center" wrapText="1"/>
    </xf>
    <xf numFmtId="0" fontId="21" fillId="0" borderId="3" xfId="0" applyNumberFormat="1" applyFont="1" applyFill="1" applyBorder="1" applyAlignment="1" applyProtection="1">
      <alignment horizontal="center" vertical="center"/>
    </xf>
    <xf numFmtId="0" fontId="21" fillId="0" borderId="3" xfId="0" quotePrefix="1" applyNumberFormat="1" applyFont="1" applyFill="1" applyBorder="1" applyAlignment="1" applyProtection="1">
      <alignment horizontal="center" vertical="center"/>
    </xf>
    <xf numFmtId="0" fontId="0" fillId="0" borderId="0" xfId="0" applyFont="1">
      <alignment vertical="center"/>
    </xf>
    <xf numFmtId="0" fontId="21" fillId="0" borderId="3" xfId="0" applyFont="1" applyFill="1" applyBorder="1" applyAlignment="1" applyProtection="1">
      <alignment vertical="center" wrapText="1"/>
    </xf>
    <xf numFmtId="0" fontId="21" fillId="0" borderId="3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21" fillId="0" borderId="3" xfId="0" applyNumberFormat="1" applyFont="1" applyFill="1" applyBorder="1" applyAlignment="1" applyProtection="1">
      <alignment vertical="center" wrapText="1"/>
    </xf>
    <xf numFmtId="0" fontId="21" fillId="0" borderId="5" xfId="0" applyNumberFormat="1" applyFont="1" applyFill="1" applyBorder="1" applyAlignment="1" applyProtection="1">
      <alignment vertical="center" wrapText="1"/>
    </xf>
    <xf numFmtId="0" fontId="12" fillId="0" borderId="5" xfId="0" applyFont="1" applyFill="1" applyBorder="1" applyAlignment="1" applyProtection="1">
      <alignment horizontal="center" vertical="center"/>
    </xf>
    <xf numFmtId="0" fontId="21" fillId="0" borderId="5" xfId="0" applyNumberFormat="1" applyFont="1" applyFill="1" applyBorder="1" applyAlignment="1" applyProtection="1">
      <alignment horizontal="center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center" vertical="center"/>
    </xf>
    <xf numFmtId="0" fontId="26" fillId="0" borderId="0" xfId="0" applyFont="1">
      <alignment vertical="center"/>
    </xf>
    <xf numFmtId="0" fontId="28" fillId="0" borderId="3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0" borderId="0" xfId="0" applyFont="1">
      <alignment vertical="center"/>
    </xf>
    <xf numFmtId="177" fontId="25" fillId="0" borderId="3" xfId="0" applyNumberFormat="1" applyFont="1" applyBorder="1" applyAlignment="1">
      <alignment horizontal="center" vertical="center"/>
    </xf>
    <xf numFmtId="176" fontId="25" fillId="0" borderId="3" xfId="0" applyNumberFormat="1" applyFont="1" applyBorder="1" applyAlignment="1">
      <alignment horizontal="center" vertical="center"/>
    </xf>
    <xf numFmtId="176" fontId="29" fillId="0" borderId="3" xfId="0" applyNumberFormat="1" applyFont="1" applyBorder="1" applyAlignment="1">
      <alignment horizontal="center" vertical="center"/>
    </xf>
    <xf numFmtId="0" fontId="26" fillId="0" borderId="1" xfId="0" applyFont="1" applyBorder="1">
      <alignment vertical="center"/>
    </xf>
    <xf numFmtId="0" fontId="26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7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8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14" sqref="B14"/>
    </sheetView>
  </sheetViews>
  <sheetFormatPr defaultRowHeight="13.5"/>
  <cols>
    <col min="1" max="5" width="25.625" customWidth="1"/>
  </cols>
  <sheetData>
    <row r="1" spans="1:5" ht="24" customHeight="1">
      <c r="A1" s="81" t="s">
        <v>169</v>
      </c>
      <c r="B1" s="81"/>
      <c r="C1" s="81"/>
      <c r="D1" s="81"/>
      <c r="E1" s="81"/>
    </row>
    <row r="2" spans="1:5" s="70" customFormat="1" ht="24" customHeight="1">
      <c r="A2" s="68" t="s">
        <v>170</v>
      </c>
      <c r="B2" s="69"/>
      <c r="C2" s="69"/>
      <c r="D2" s="77"/>
      <c r="E2" s="78" t="s">
        <v>161</v>
      </c>
    </row>
    <row r="3" spans="1:5" s="73" customFormat="1" ht="30" customHeight="1">
      <c r="A3" s="71" t="s">
        <v>166</v>
      </c>
      <c r="B3" s="72" t="s">
        <v>163</v>
      </c>
      <c r="C3" s="72" t="s">
        <v>164</v>
      </c>
      <c r="D3" s="72" t="s">
        <v>165</v>
      </c>
      <c r="E3" s="72" t="s">
        <v>162</v>
      </c>
    </row>
    <row r="4" spans="1:5" s="73" customFormat="1" ht="30" customHeight="1">
      <c r="A4" s="74" t="s">
        <v>171</v>
      </c>
      <c r="B4" s="75">
        <f>'2024年追加生均经费'!I12</f>
        <v>4733550</v>
      </c>
      <c r="C4" s="75">
        <f>'2024年追加专项预算'!K40</f>
        <v>9615304</v>
      </c>
      <c r="D4" s="76">
        <f>'2024年补缴职业年金'!E23</f>
        <v>2375502.3800000004</v>
      </c>
      <c r="E4" s="75">
        <f t="shared" ref="E4" si="0">B4+C4+D4</f>
        <v>16724356.380000001</v>
      </c>
    </row>
    <row r="5" spans="1:5" s="73" customFormat="1" ht="30" customHeight="1">
      <c r="A5" s="72" t="s">
        <v>159</v>
      </c>
      <c r="B5" s="75">
        <f>SUM(B4:B4)</f>
        <v>4733550</v>
      </c>
      <c r="C5" s="75">
        <f>SUM(C4:C4)</f>
        <v>9615304</v>
      </c>
      <c r="D5" s="75">
        <f>SUM(D4:D4)</f>
        <v>2375502.3800000004</v>
      </c>
      <c r="E5" s="75">
        <f>SUM(E4:E4)</f>
        <v>16724356.380000001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2"/>
  <sheetViews>
    <sheetView topLeftCell="B1" workbookViewId="0">
      <selection activeCell="I2" sqref="I1:I1048576"/>
    </sheetView>
  </sheetViews>
  <sheetFormatPr defaultRowHeight="13.5"/>
  <cols>
    <col min="1" max="1" width="7" style="38" hidden="1" customWidth="1"/>
    <col min="2" max="2" width="11.5" style="38" customWidth="1"/>
    <col min="3" max="3" width="10.375" style="38" customWidth="1"/>
    <col min="4" max="4" width="17.25" style="38" customWidth="1"/>
    <col min="5" max="5" width="14.5" style="38" customWidth="1"/>
    <col min="6" max="6" width="12.625" style="38" hidden="1" customWidth="1"/>
    <col min="7" max="7" width="15" style="38" customWidth="1"/>
    <col min="8" max="8" width="14.125" style="38" hidden="1" customWidth="1"/>
    <col min="9" max="9" width="13.125" style="80" customWidth="1"/>
    <col min="10" max="10" width="16.5" style="38" hidden="1" customWidth="1"/>
    <col min="11" max="16384" width="9" style="38"/>
  </cols>
  <sheetData>
    <row r="1" spans="1:10" ht="29.25" customHeight="1">
      <c r="A1" s="82" t="s">
        <v>168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ht="34.5" customHeight="1">
      <c r="A2" s="9" t="s">
        <v>100</v>
      </c>
      <c r="B2" s="9" t="s">
        <v>92</v>
      </c>
      <c r="C2" s="9" t="s">
        <v>93</v>
      </c>
      <c r="D2" s="39" t="s">
        <v>101</v>
      </c>
      <c r="E2" s="40" t="s">
        <v>102</v>
      </c>
      <c r="F2" s="40" t="s">
        <v>103</v>
      </c>
      <c r="G2" s="40" t="s">
        <v>104</v>
      </c>
      <c r="H2" s="40" t="s">
        <v>103</v>
      </c>
      <c r="I2" s="40" t="s">
        <v>105</v>
      </c>
      <c r="J2" s="40" t="s">
        <v>106</v>
      </c>
    </row>
    <row r="3" spans="1:10" s="1" customFormat="1" ht="24.95" customHeight="1">
      <c r="A3" s="9">
        <v>43</v>
      </c>
      <c r="B3" s="9" t="s">
        <v>94</v>
      </c>
      <c r="C3" s="9" t="s">
        <v>32</v>
      </c>
      <c r="D3" s="9" t="s">
        <v>107</v>
      </c>
      <c r="E3" s="41">
        <v>5122045</v>
      </c>
      <c r="F3" s="41">
        <v>256102.25</v>
      </c>
      <c r="G3" s="41">
        <v>5591395</v>
      </c>
      <c r="H3" s="41">
        <v>279569.75</v>
      </c>
      <c r="I3" s="79">
        <f t="shared" ref="I3:J11" si="0">G3-E3</f>
        <v>469350</v>
      </c>
      <c r="J3" s="41">
        <f t="shared" si="0"/>
        <v>23467.5</v>
      </c>
    </row>
    <row r="4" spans="1:10" s="1" customFormat="1" ht="24.95" customHeight="1">
      <c r="A4" s="9"/>
      <c r="B4" s="9" t="s">
        <v>94</v>
      </c>
      <c r="C4" s="9" t="s">
        <v>32</v>
      </c>
      <c r="D4" s="9" t="s">
        <v>108</v>
      </c>
      <c r="E4" s="41">
        <v>5384775</v>
      </c>
      <c r="F4" s="41">
        <v>269238.75</v>
      </c>
      <c r="G4" s="41">
        <v>5888025</v>
      </c>
      <c r="H4" s="41">
        <v>294401.25</v>
      </c>
      <c r="I4" s="79">
        <f t="shared" si="0"/>
        <v>503250</v>
      </c>
      <c r="J4" s="41">
        <f t="shared" si="0"/>
        <v>25162.5</v>
      </c>
    </row>
    <row r="5" spans="1:10" s="1" customFormat="1" ht="24.95" customHeight="1">
      <c r="A5" s="9">
        <v>44</v>
      </c>
      <c r="B5" s="9" t="s">
        <v>94</v>
      </c>
      <c r="C5" s="9" t="s">
        <v>32</v>
      </c>
      <c r="D5" s="9" t="s">
        <v>95</v>
      </c>
      <c r="E5" s="41">
        <v>3240865</v>
      </c>
      <c r="F5" s="41">
        <v>162043.25</v>
      </c>
      <c r="G5" s="41">
        <v>3542815</v>
      </c>
      <c r="H5" s="41">
        <v>177140.75</v>
      </c>
      <c r="I5" s="79">
        <f t="shared" si="0"/>
        <v>301950</v>
      </c>
      <c r="J5" s="41">
        <f t="shared" si="0"/>
        <v>15097.5</v>
      </c>
    </row>
    <row r="6" spans="1:10" s="1" customFormat="1" ht="24.95" customHeight="1">
      <c r="A6" s="9">
        <v>45</v>
      </c>
      <c r="B6" s="9" t="s">
        <v>94</v>
      </c>
      <c r="C6" s="9" t="s">
        <v>32</v>
      </c>
      <c r="D6" s="9" t="s">
        <v>96</v>
      </c>
      <c r="E6" s="41">
        <v>3282595</v>
      </c>
      <c r="F6" s="41">
        <v>164129.75</v>
      </c>
      <c r="G6" s="41">
        <v>3588445</v>
      </c>
      <c r="H6" s="41">
        <v>179422.25</v>
      </c>
      <c r="I6" s="79">
        <f t="shared" si="0"/>
        <v>305850</v>
      </c>
      <c r="J6" s="41">
        <f t="shared" si="0"/>
        <v>15292.5</v>
      </c>
    </row>
    <row r="7" spans="1:10" s="1" customFormat="1" ht="24.95" customHeight="1">
      <c r="A7" s="9">
        <v>46</v>
      </c>
      <c r="B7" s="9" t="s">
        <v>94</v>
      </c>
      <c r="C7" s="9" t="s">
        <v>32</v>
      </c>
      <c r="D7" s="42" t="s">
        <v>97</v>
      </c>
      <c r="E7" s="41">
        <v>2759735</v>
      </c>
      <c r="F7" s="41">
        <v>137986.75</v>
      </c>
      <c r="G7" s="41">
        <v>3015785</v>
      </c>
      <c r="H7" s="41">
        <v>150789.25</v>
      </c>
      <c r="I7" s="79">
        <f t="shared" si="0"/>
        <v>256050</v>
      </c>
      <c r="J7" s="41">
        <f t="shared" si="0"/>
        <v>12802.5</v>
      </c>
    </row>
    <row r="8" spans="1:10" s="1" customFormat="1" ht="24.95" customHeight="1">
      <c r="A8" s="9">
        <v>47</v>
      </c>
      <c r="B8" s="9" t="s">
        <v>94</v>
      </c>
      <c r="C8" s="9" t="s">
        <v>17</v>
      </c>
      <c r="D8" s="9" t="s">
        <v>98</v>
      </c>
      <c r="E8" s="41">
        <v>3623550</v>
      </c>
      <c r="F8" s="41">
        <v>181177.5</v>
      </c>
      <c r="G8" s="41">
        <v>4177350</v>
      </c>
      <c r="H8" s="41">
        <v>208867.5</v>
      </c>
      <c r="I8" s="79">
        <f t="shared" si="0"/>
        <v>553800</v>
      </c>
      <c r="J8" s="41">
        <f t="shared" si="0"/>
        <v>27690</v>
      </c>
    </row>
    <row r="9" spans="1:10" s="1" customFormat="1" ht="24.95" customHeight="1">
      <c r="A9" s="9">
        <v>48</v>
      </c>
      <c r="B9" s="9" t="s">
        <v>94</v>
      </c>
      <c r="C9" s="9" t="s">
        <v>17</v>
      </c>
      <c r="D9" s="9" t="s">
        <v>99</v>
      </c>
      <c r="E9" s="41">
        <v>5366475</v>
      </c>
      <c r="F9" s="41">
        <v>268323.75</v>
      </c>
      <c r="G9" s="41">
        <v>6196575</v>
      </c>
      <c r="H9" s="41">
        <v>309828.75</v>
      </c>
      <c r="I9" s="79">
        <f t="shared" si="0"/>
        <v>830100</v>
      </c>
      <c r="J9" s="41">
        <f t="shared" si="0"/>
        <v>41505</v>
      </c>
    </row>
    <row r="10" spans="1:10" s="1" customFormat="1" ht="24.95" customHeight="1">
      <c r="A10" s="9">
        <v>49</v>
      </c>
      <c r="B10" s="9" t="s">
        <v>94</v>
      </c>
      <c r="C10" s="9" t="s">
        <v>11</v>
      </c>
      <c r="D10" s="9" t="s">
        <v>109</v>
      </c>
      <c r="E10" s="41">
        <v>6394930</v>
      </c>
      <c r="F10" s="41">
        <v>319746.5</v>
      </c>
      <c r="G10" s="41">
        <v>7180330</v>
      </c>
      <c r="H10" s="41">
        <v>359016.5</v>
      </c>
      <c r="I10" s="79">
        <f t="shared" si="0"/>
        <v>785400</v>
      </c>
      <c r="J10" s="41">
        <f t="shared" si="0"/>
        <v>39270</v>
      </c>
    </row>
    <row r="11" spans="1:10" s="1" customFormat="1" ht="24.95" customHeight="1">
      <c r="A11" s="9">
        <v>50</v>
      </c>
      <c r="B11" s="9" t="s">
        <v>94</v>
      </c>
      <c r="C11" s="9" t="s">
        <v>17</v>
      </c>
      <c r="D11" s="9" t="s">
        <v>110</v>
      </c>
      <c r="E11" s="41">
        <v>4740050</v>
      </c>
      <c r="F11" s="41">
        <v>237002.5</v>
      </c>
      <c r="G11" s="41">
        <v>5467850</v>
      </c>
      <c r="H11" s="41">
        <v>273392.5</v>
      </c>
      <c r="I11" s="79">
        <f t="shared" si="0"/>
        <v>727800</v>
      </c>
      <c r="J11" s="41">
        <f t="shared" si="0"/>
        <v>36390</v>
      </c>
    </row>
    <row r="12" spans="1:10" s="1" customFormat="1" ht="24.95" customHeight="1">
      <c r="A12" s="9"/>
      <c r="B12" s="20" t="s">
        <v>31</v>
      </c>
      <c r="C12" s="9"/>
      <c r="D12" s="9"/>
      <c r="E12" s="41">
        <f t="shared" ref="E12:J12" si="1">SUBTOTAL(9,E3:E11)</f>
        <v>39915020</v>
      </c>
      <c r="F12" s="41">
        <f t="shared" si="1"/>
        <v>1995751</v>
      </c>
      <c r="G12" s="41">
        <f t="shared" si="1"/>
        <v>44648570</v>
      </c>
      <c r="H12" s="41">
        <f t="shared" si="1"/>
        <v>2232428.5</v>
      </c>
      <c r="I12" s="79">
        <f t="shared" si="1"/>
        <v>4733550</v>
      </c>
      <c r="J12" s="41">
        <f t="shared" si="1"/>
        <v>236677.5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40"/>
  <sheetViews>
    <sheetView topLeftCell="B28" workbookViewId="0">
      <selection activeCell="I2" sqref="I1:I1048576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83" t="s">
        <v>167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4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60</v>
      </c>
      <c r="M2" s="28" t="s">
        <v>57</v>
      </c>
    </row>
    <row r="3" spans="1:13" s="32" customFormat="1" ht="30" customHeight="1" outlineLevel="2">
      <c r="A3" s="25">
        <v>69</v>
      </c>
      <c r="B3" s="31" t="s">
        <v>74</v>
      </c>
      <c r="C3" s="31" t="s">
        <v>75</v>
      </c>
      <c r="D3" s="24" t="s">
        <v>67</v>
      </c>
      <c r="E3" s="11" t="s">
        <v>73</v>
      </c>
      <c r="F3" s="11" t="s">
        <v>12</v>
      </c>
      <c r="G3" s="11" t="s">
        <v>76</v>
      </c>
      <c r="H3" s="12" t="s">
        <v>61</v>
      </c>
      <c r="I3" s="6">
        <v>1</v>
      </c>
      <c r="J3" s="21">
        <v>16000</v>
      </c>
      <c r="K3" s="23">
        <f>J3*I3</f>
        <v>16000</v>
      </c>
      <c r="L3" s="28" t="s">
        <v>62</v>
      </c>
      <c r="M3" s="27" t="s">
        <v>63</v>
      </c>
    </row>
    <row r="4" spans="1:13" s="32" customFormat="1" ht="30" customHeight="1" outlineLevel="2">
      <c r="A4" s="25">
        <v>9</v>
      </c>
      <c r="B4" s="31" t="s">
        <v>24</v>
      </c>
      <c r="C4" s="31" t="s">
        <v>75</v>
      </c>
      <c r="D4" s="10" t="s">
        <v>17</v>
      </c>
      <c r="E4" s="11" t="s">
        <v>12</v>
      </c>
      <c r="F4" s="11" t="s">
        <v>12</v>
      </c>
      <c r="G4" s="11" t="s">
        <v>13</v>
      </c>
      <c r="H4" s="12" t="s">
        <v>61</v>
      </c>
      <c r="I4" s="6">
        <v>1</v>
      </c>
      <c r="J4" s="21">
        <v>500000</v>
      </c>
      <c r="K4" s="23">
        <f>J4*I4</f>
        <v>500000</v>
      </c>
      <c r="L4" s="28" t="s">
        <v>62</v>
      </c>
      <c r="M4" s="27" t="s">
        <v>63</v>
      </c>
    </row>
    <row r="5" spans="1:13" s="32" customFormat="1" ht="30" customHeight="1" outlineLevel="2">
      <c r="A5" s="26">
        <v>28</v>
      </c>
      <c r="B5" s="14" t="s">
        <v>24</v>
      </c>
      <c r="C5" s="31" t="s">
        <v>75</v>
      </c>
      <c r="D5" s="14" t="s">
        <v>17</v>
      </c>
      <c r="E5" s="15" t="s">
        <v>14</v>
      </c>
      <c r="F5" s="15" t="s">
        <v>64</v>
      </c>
      <c r="G5" s="15" t="s">
        <v>15</v>
      </c>
      <c r="H5" s="16" t="s">
        <v>16</v>
      </c>
      <c r="I5" s="12">
        <v>1</v>
      </c>
      <c r="J5" s="22">
        <v>300000</v>
      </c>
      <c r="K5" s="23">
        <f>I5*J5</f>
        <v>300000</v>
      </c>
      <c r="L5" s="27" t="s">
        <v>65</v>
      </c>
      <c r="M5" s="27" t="s">
        <v>63</v>
      </c>
    </row>
    <row r="6" spans="1:13" s="32" customFormat="1" ht="30" customHeight="1" outlineLevel="2">
      <c r="A6" s="26">
        <v>26</v>
      </c>
      <c r="B6" s="11" t="s">
        <v>24</v>
      </c>
      <c r="C6" s="31" t="s">
        <v>75</v>
      </c>
      <c r="D6" s="18" t="s">
        <v>18</v>
      </c>
      <c r="E6" s="15" t="s">
        <v>14</v>
      </c>
      <c r="F6" s="15" t="s">
        <v>21</v>
      </c>
      <c r="G6" s="15" t="s">
        <v>22</v>
      </c>
      <c r="H6" s="12" t="s">
        <v>20</v>
      </c>
      <c r="I6" s="12">
        <v>50</v>
      </c>
      <c r="J6" s="12">
        <v>6000</v>
      </c>
      <c r="K6" s="23">
        <v>300000</v>
      </c>
      <c r="L6" s="27" t="s">
        <v>65</v>
      </c>
      <c r="M6" s="27" t="s">
        <v>63</v>
      </c>
    </row>
    <row r="7" spans="1:13" s="32" customFormat="1" ht="30" customHeight="1" outlineLevel="2">
      <c r="A7" s="26">
        <v>27</v>
      </c>
      <c r="B7" s="11" t="s">
        <v>24</v>
      </c>
      <c r="C7" s="31" t="s">
        <v>75</v>
      </c>
      <c r="D7" s="18" t="s">
        <v>18</v>
      </c>
      <c r="E7" s="15" t="s">
        <v>14</v>
      </c>
      <c r="F7" s="11" t="s">
        <v>19</v>
      </c>
      <c r="G7" s="11" t="s">
        <v>25</v>
      </c>
      <c r="H7" s="12" t="s">
        <v>20</v>
      </c>
      <c r="I7" s="12">
        <v>6</v>
      </c>
      <c r="J7" s="12">
        <v>11000</v>
      </c>
      <c r="K7" s="23">
        <v>66000</v>
      </c>
      <c r="L7" s="27" t="s">
        <v>65</v>
      </c>
      <c r="M7" s="27" t="s">
        <v>63</v>
      </c>
    </row>
    <row r="8" spans="1:13" s="32" customFormat="1" ht="30" customHeight="1" outlineLevel="2">
      <c r="A8" s="26">
        <v>28</v>
      </c>
      <c r="B8" s="11" t="s">
        <v>24</v>
      </c>
      <c r="C8" s="31" t="s">
        <v>75</v>
      </c>
      <c r="D8" s="18" t="s">
        <v>18</v>
      </c>
      <c r="E8" s="15" t="s">
        <v>14</v>
      </c>
      <c r="F8" s="11" t="s">
        <v>19</v>
      </c>
      <c r="G8" s="11" t="s">
        <v>26</v>
      </c>
      <c r="H8" s="12" t="s">
        <v>20</v>
      </c>
      <c r="I8" s="12">
        <v>10</v>
      </c>
      <c r="J8" s="12">
        <v>7000</v>
      </c>
      <c r="K8" s="23">
        <v>70000</v>
      </c>
      <c r="L8" s="27" t="s">
        <v>65</v>
      </c>
      <c r="M8" s="27" t="s">
        <v>63</v>
      </c>
    </row>
    <row r="9" spans="1:13" s="32" customFormat="1" ht="30" customHeight="1" outlineLevel="2">
      <c r="A9" s="25">
        <v>44</v>
      </c>
      <c r="B9" s="31" t="s">
        <v>27</v>
      </c>
      <c r="C9" s="31" t="s">
        <v>75</v>
      </c>
      <c r="D9" s="10" t="s">
        <v>11</v>
      </c>
      <c r="E9" s="11" t="s">
        <v>12</v>
      </c>
      <c r="F9" s="11" t="s">
        <v>12</v>
      </c>
      <c r="G9" s="11" t="s">
        <v>13</v>
      </c>
      <c r="H9" s="12" t="s">
        <v>61</v>
      </c>
      <c r="I9" s="6">
        <v>1</v>
      </c>
      <c r="J9" s="21">
        <v>500000</v>
      </c>
      <c r="K9" s="23">
        <f>J9*I9</f>
        <v>500000</v>
      </c>
      <c r="L9" s="28" t="s">
        <v>62</v>
      </c>
      <c r="M9" s="27" t="s">
        <v>63</v>
      </c>
    </row>
    <row r="10" spans="1:13" s="32" customFormat="1" ht="30" customHeight="1" outlineLevel="2">
      <c r="A10" s="25">
        <v>60</v>
      </c>
      <c r="B10" s="31" t="s">
        <v>77</v>
      </c>
      <c r="C10" s="31" t="s">
        <v>75</v>
      </c>
      <c r="D10" s="24" t="s">
        <v>23</v>
      </c>
      <c r="E10" s="11" t="s">
        <v>12</v>
      </c>
      <c r="F10" s="11" t="s">
        <v>12</v>
      </c>
      <c r="G10" s="11" t="s">
        <v>78</v>
      </c>
      <c r="H10" s="12" t="s">
        <v>61</v>
      </c>
      <c r="I10" s="6">
        <v>1</v>
      </c>
      <c r="J10" s="21">
        <v>10000</v>
      </c>
      <c r="K10" s="23">
        <f>J10*I10</f>
        <v>10000</v>
      </c>
      <c r="L10" s="28" t="s">
        <v>62</v>
      </c>
      <c r="M10" s="27" t="s">
        <v>63</v>
      </c>
    </row>
    <row r="11" spans="1:13" s="32" customFormat="1" ht="30" customHeight="1" outlineLevel="2">
      <c r="A11" s="26">
        <v>42</v>
      </c>
      <c r="B11" s="14" t="s">
        <v>27</v>
      </c>
      <c r="C11" s="31" t="s">
        <v>75</v>
      </c>
      <c r="D11" s="14" t="s">
        <v>11</v>
      </c>
      <c r="E11" s="15" t="s">
        <v>14</v>
      </c>
      <c r="F11" s="15" t="s">
        <v>64</v>
      </c>
      <c r="G11" s="15" t="s">
        <v>15</v>
      </c>
      <c r="H11" s="16" t="s">
        <v>16</v>
      </c>
      <c r="I11" s="12">
        <v>1</v>
      </c>
      <c r="J11" s="22">
        <v>300000</v>
      </c>
      <c r="K11" s="23">
        <f>I11*J11</f>
        <v>300000</v>
      </c>
      <c r="L11" s="27" t="s">
        <v>65</v>
      </c>
      <c r="M11" s="27" t="s">
        <v>63</v>
      </c>
    </row>
    <row r="12" spans="1:13" s="32" customFormat="1" ht="30" customHeight="1" outlineLevel="2">
      <c r="A12" s="25">
        <v>29</v>
      </c>
      <c r="B12" s="31" t="s">
        <v>28</v>
      </c>
      <c r="C12" s="31" t="s">
        <v>75</v>
      </c>
      <c r="D12" s="10" t="s">
        <v>17</v>
      </c>
      <c r="E12" s="11" t="s">
        <v>12</v>
      </c>
      <c r="F12" s="11" t="s">
        <v>12</v>
      </c>
      <c r="G12" s="11" t="s">
        <v>13</v>
      </c>
      <c r="H12" s="12" t="s">
        <v>61</v>
      </c>
      <c r="I12" s="6">
        <v>1</v>
      </c>
      <c r="J12" s="21">
        <v>500000</v>
      </c>
      <c r="K12" s="23">
        <f>J12*I12</f>
        <v>500000</v>
      </c>
      <c r="L12" s="28" t="s">
        <v>62</v>
      </c>
      <c r="M12" s="27" t="s">
        <v>63</v>
      </c>
    </row>
    <row r="13" spans="1:13" s="32" customFormat="1" ht="30" customHeight="1" outlineLevel="2">
      <c r="A13" s="25">
        <v>62</v>
      </c>
      <c r="B13" s="31" t="s">
        <v>79</v>
      </c>
      <c r="C13" s="31" t="s">
        <v>75</v>
      </c>
      <c r="D13" s="24" t="s">
        <v>18</v>
      </c>
      <c r="E13" s="11" t="s">
        <v>12</v>
      </c>
      <c r="F13" s="11" t="s">
        <v>12</v>
      </c>
      <c r="G13" s="11" t="s">
        <v>80</v>
      </c>
      <c r="H13" s="12" t="s">
        <v>61</v>
      </c>
      <c r="I13" s="6">
        <v>1</v>
      </c>
      <c r="J13" s="21">
        <v>10000</v>
      </c>
      <c r="K13" s="23">
        <f>J13*I13</f>
        <v>10000</v>
      </c>
      <c r="L13" s="28" t="s">
        <v>62</v>
      </c>
      <c r="M13" s="27" t="s">
        <v>63</v>
      </c>
    </row>
    <row r="14" spans="1:13" s="32" customFormat="1" ht="30" customHeight="1" outlineLevel="2">
      <c r="A14" s="26">
        <v>30</v>
      </c>
      <c r="B14" s="14" t="s">
        <v>28</v>
      </c>
      <c r="C14" s="31" t="s">
        <v>75</v>
      </c>
      <c r="D14" s="14" t="s">
        <v>17</v>
      </c>
      <c r="E14" s="15" t="s">
        <v>14</v>
      </c>
      <c r="F14" s="15" t="s">
        <v>64</v>
      </c>
      <c r="G14" s="15" t="s">
        <v>15</v>
      </c>
      <c r="H14" s="16" t="s">
        <v>16</v>
      </c>
      <c r="I14" s="12">
        <v>1</v>
      </c>
      <c r="J14" s="22">
        <v>300000</v>
      </c>
      <c r="K14" s="23">
        <f>I14*J14</f>
        <v>300000</v>
      </c>
      <c r="L14" s="27" t="s">
        <v>65</v>
      </c>
      <c r="M14" s="27" t="s">
        <v>63</v>
      </c>
    </row>
    <row r="15" spans="1:13" s="32" customFormat="1" ht="30" customHeight="1" outlineLevel="2">
      <c r="A15" s="25">
        <v>65</v>
      </c>
      <c r="B15" s="31" t="s">
        <v>81</v>
      </c>
      <c r="C15" s="31" t="s">
        <v>75</v>
      </c>
      <c r="D15" s="24" t="s">
        <v>67</v>
      </c>
      <c r="E15" s="11" t="s">
        <v>73</v>
      </c>
      <c r="F15" s="11" t="s">
        <v>12</v>
      </c>
      <c r="G15" s="11" t="s">
        <v>82</v>
      </c>
      <c r="H15" s="12" t="s">
        <v>61</v>
      </c>
      <c r="I15" s="6">
        <v>1</v>
      </c>
      <c r="J15" s="21">
        <v>30000</v>
      </c>
      <c r="K15" s="23">
        <f>J15*I15</f>
        <v>30000</v>
      </c>
      <c r="L15" s="28" t="s">
        <v>62</v>
      </c>
      <c r="M15" s="27" t="s">
        <v>63</v>
      </c>
    </row>
    <row r="16" spans="1:13" s="32" customFormat="1" ht="30" customHeight="1" outlineLevel="2">
      <c r="A16" s="25">
        <v>15</v>
      </c>
      <c r="B16" s="31" t="s">
        <v>29</v>
      </c>
      <c r="C16" s="31" t="s">
        <v>75</v>
      </c>
      <c r="D16" s="10" t="s">
        <v>17</v>
      </c>
      <c r="E16" s="11" t="s">
        <v>12</v>
      </c>
      <c r="F16" s="11" t="s">
        <v>12</v>
      </c>
      <c r="G16" s="11" t="s">
        <v>13</v>
      </c>
      <c r="H16" s="12" t="s">
        <v>61</v>
      </c>
      <c r="I16" s="6">
        <v>1</v>
      </c>
      <c r="J16" s="21">
        <v>500000</v>
      </c>
      <c r="K16" s="23">
        <f>J16*I16</f>
        <v>500000</v>
      </c>
      <c r="L16" s="28" t="s">
        <v>62</v>
      </c>
      <c r="M16" s="27" t="s">
        <v>63</v>
      </c>
    </row>
    <row r="17" spans="1:13" s="32" customFormat="1" ht="30" customHeight="1" outlineLevel="2">
      <c r="A17" s="25">
        <v>64</v>
      </c>
      <c r="B17" s="31" t="s">
        <v>83</v>
      </c>
      <c r="C17" s="31" t="s">
        <v>75</v>
      </c>
      <c r="D17" s="24" t="s">
        <v>84</v>
      </c>
      <c r="E17" s="11" t="s">
        <v>73</v>
      </c>
      <c r="F17" s="11" t="s">
        <v>12</v>
      </c>
      <c r="G17" s="11" t="s">
        <v>85</v>
      </c>
      <c r="H17" s="12" t="s">
        <v>61</v>
      </c>
      <c r="I17" s="6">
        <v>1</v>
      </c>
      <c r="J17" s="21">
        <v>35000</v>
      </c>
      <c r="K17" s="23">
        <f>J17*I17</f>
        <v>35000</v>
      </c>
      <c r="L17" s="28" t="s">
        <v>62</v>
      </c>
      <c r="M17" s="27" t="s">
        <v>63</v>
      </c>
    </row>
    <row r="18" spans="1:13" s="32" customFormat="1" ht="30" customHeight="1" outlineLevel="2">
      <c r="A18" s="26">
        <v>29</v>
      </c>
      <c r="B18" s="14" t="s">
        <v>29</v>
      </c>
      <c r="C18" s="31" t="s">
        <v>75</v>
      </c>
      <c r="D18" s="14" t="s">
        <v>17</v>
      </c>
      <c r="E18" s="15" t="s">
        <v>14</v>
      </c>
      <c r="F18" s="15" t="s">
        <v>64</v>
      </c>
      <c r="G18" s="15" t="s">
        <v>15</v>
      </c>
      <c r="H18" s="16" t="s">
        <v>16</v>
      </c>
      <c r="I18" s="12">
        <v>1</v>
      </c>
      <c r="J18" s="22">
        <v>300000</v>
      </c>
      <c r="K18" s="23">
        <f>I18*J18</f>
        <v>300000</v>
      </c>
      <c r="L18" s="27" t="s">
        <v>65</v>
      </c>
      <c r="M18" s="27" t="s">
        <v>63</v>
      </c>
    </row>
    <row r="19" spans="1:13" s="32" customFormat="1" ht="30" customHeight="1" outlineLevel="2">
      <c r="A19" s="26">
        <v>24</v>
      </c>
      <c r="B19" s="34" t="s">
        <v>29</v>
      </c>
      <c r="C19" s="31" t="s">
        <v>75</v>
      </c>
      <c r="D19" s="18" t="s">
        <v>18</v>
      </c>
      <c r="E19" s="15" t="s">
        <v>14</v>
      </c>
      <c r="F19" s="15" t="s">
        <v>21</v>
      </c>
      <c r="G19" s="15" t="s">
        <v>22</v>
      </c>
      <c r="H19" s="19" t="s">
        <v>20</v>
      </c>
      <c r="I19" s="23">
        <v>35</v>
      </c>
      <c r="J19" s="12">
        <v>6000</v>
      </c>
      <c r="K19" s="23">
        <v>210000</v>
      </c>
      <c r="L19" s="27" t="s">
        <v>65</v>
      </c>
      <c r="M19" s="27" t="s">
        <v>63</v>
      </c>
    </row>
    <row r="20" spans="1:13" s="32" customFormat="1" ht="30" customHeight="1" outlineLevel="2">
      <c r="A20" s="26">
        <v>25</v>
      </c>
      <c r="B20" s="34" t="s">
        <v>29</v>
      </c>
      <c r="C20" s="31" t="s">
        <v>75</v>
      </c>
      <c r="D20" s="18" t="s">
        <v>18</v>
      </c>
      <c r="E20" s="15" t="s">
        <v>14</v>
      </c>
      <c r="F20" s="34" t="s">
        <v>19</v>
      </c>
      <c r="G20" s="34" t="s">
        <v>30</v>
      </c>
      <c r="H20" s="16" t="s">
        <v>20</v>
      </c>
      <c r="I20" s="23">
        <v>70</v>
      </c>
      <c r="J20" s="12">
        <v>7000</v>
      </c>
      <c r="K20" s="23">
        <v>490000</v>
      </c>
      <c r="L20" s="27" t="s">
        <v>65</v>
      </c>
      <c r="M20" s="27" t="s">
        <v>63</v>
      </c>
    </row>
    <row r="21" spans="1:13" s="13" customFormat="1" ht="30" customHeight="1" outlineLevel="2">
      <c r="B21" s="31" t="s">
        <v>46</v>
      </c>
      <c r="C21" s="31" t="s">
        <v>75</v>
      </c>
      <c r="D21" s="10" t="s">
        <v>32</v>
      </c>
      <c r="E21" s="11" t="s">
        <v>12</v>
      </c>
      <c r="F21" s="11" t="s">
        <v>12</v>
      </c>
      <c r="G21" s="11" t="s">
        <v>13</v>
      </c>
      <c r="H21" s="12" t="s">
        <v>61</v>
      </c>
      <c r="I21" s="6">
        <v>1</v>
      </c>
      <c r="J21" s="35">
        <v>500000</v>
      </c>
      <c r="K21" s="23">
        <v>500000</v>
      </c>
      <c r="L21" s="28" t="s">
        <v>62</v>
      </c>
      <c r="M21" s="28" t="s">
        <v>66</v>
      </c>
    </row>
    <row r="22" spans="1:13" s="13" customFormat="1" ht="30" customHeight="1" outlineLevel="2">
      <c r="B22" s="31" t="s">
        <v>86</v>
      </c>
      <c r="C22" s="31" t="s">
        <v>75</v>
      </c>
      <c r="D22" s="10" t="s">
        <v>67</v>
      </c>
      <c r="E22" s="11" t="s">
        <v>68</v>
      </c>
      <c r="F22" s="11" t="s">
        <v>33</v>
      </c>
      <c r="G22" s="11" t="s">
        <v>34</v>
      </c>
      <c r="H22" s="12" t="s">
        <v>61</v>
      </c>
      <c r="I22" s="17">
        <v>1</v>
      </c>
      <c r="J22" s="37">
        <v>300000</v>
      </c>
      <c r="K22" s="30">
        <v>300000</v>
      </c>
      <c r="L22" s="27" t="s">
        <v>69</v>
      </c>
      <c r="M22" s="28" t="s">
        <v>66</v>
      </c>
    </row>
    <row r="23" spans="1:13" s="13" customFormat="1" ht="30" customHeight="1" outlineLevel="2">
      <c r="B23" s="34" t="s">
        <v>27</v>
      </c>
      <c r="C23" s="31" t="s">
        <v>75</v>
      </c>
      <c r="D23" s="10" t="s">
        <v>37</v>
      </c>
      <c r="E23" s="11" t="s">
        <v>14</v>
      </c>
      <c r="F23" s="11" t="s">
        <v>38</v>
      </c>
      <c r="G23" s="11" t="s">
        <v>47</v>
      </c>
      <c r="H23" s="12" t="s">
        <v>72</v>
      </c>
      <c r="I23" s="17">
        <v>21</v>
      </c>
      <c r="J23" s="37">
        <v>7161</v>
      </c>
      <c r="K23" s="30">
        <v>150381</v>
      </c>
      <c r="L23" s="27" t="s">
        <v>65</v>
      </c>
      <c r="M23" s="28" t="s">
        <v>66</v>
      </c>
    </row>
    <row r="24" spans="1:13" s="13" customFormat="1" ht="30" customHeight="1" outlineLevel="2">
      <c r="B24" s="34" t="s">
        <v>27</v>
      </c>
      <c r="C24" s="31" t="s">
        <v>75</v>
      </c>
      <c r="D24" s="10" t="s">
        <v>37</v>
      </c>
      <c r="E24" s="11" t="s">
        <v>14</v>
      </c>
      <c r="F24" s="11" t="s">
        <v>39</v>
      </c>
      <c r="G24" s="11" t="s">
        <v>40</v>
      </c>
      <c r="H24" s="12" t="s">
        <v>70</v>
      </c>
      <c r="I24" s="17">
        <v>1</v>
      </c>
      <c r="J24" s="37">
        <v>150000</v>
      </c>
      <c r="K24" s="30">
        <v>150000</v>
      </c>
      <c r="L24" s="27" t="s">
        <v>65</v>
      </c>
      <c r="M24" s="28" t="s">
        <v>66</v>
      </c>
    </row>
    <row r="25" spans="1:13" s="13" customFormat="1" ht="30" customHeight="1" outlineLevel="2">
      <c r="B25" s="34" t="s">
        <v>27</v>
      </c>
      <c r="C25" s="31" t="s">
        <v>75</v>
      </c>
      <c r="D25" s="10" t="s">
        <v>37</v>
      </c>
      <c r="E25" s="11" t="s">
        <v>14</v>
      </c>
      <c r="F25" s="11" t="s">
        <v>41</v>
      </c>
      <c r="G25" s="11" t="s">
        <v>48</v>
      </c>
      <c r="H25" s="12" t="s">
        <v>70</v>
      </c>
      <c r="I25" s="17">
        <v>1</v>
      </c>
      <c r="J25" s="37">
        <v>90000</v>
      </c>
      <c r="K25" s="30">
        <v>90000</v>
      </c>
      <c r="L25" s="27" t="s">
        <v>65</v>
      </c>
      <c r="M25" s="28" t="s">
        <v>66</v>
      </c>
    </row>
    <row r="26" spans="1:13" s="13" customFormat="1" ht="30" customHeight="1" outlineLevel="2">
      <c r="B26" s="34" t="s">
        <v>27</v>
      </c>
      <c r="C26" s="31" t="s">
        <v>75</v>
      </c>
      <c r="D26" s="34" t="s">
        <v>11</v>
      </c>
      <c r="E26" s="34" t="s">
        <v>42</v>
      </c>
      <c r="F26" s="34" t="s">
        <v>43</v>
      </c>
      <c r="G26" s="34" t="s">
        <v>44</v>
      </c>
      <c r="H26" s="23" t="s">
        <v>45</v>
      </c>
      <c r="I26" s="23">
        <v>1</v>
      </c>
      <c r="J26" s="36">
        <v>500000</v>
      </c>
      <c r="K26" s="36">
        <v>500000</v>
      </c>
      <c r="L26" s="29" t="s">
        <v>69</v>
      </c>
      <c r="M26" s="28" t="s">
        <v>66</v>
      </c>
    </row>
    <row r="27" spans="1:13" s="13" customFormat="1" ht="30" customHeight="1" outlineLevel="2">
      <c r="B27" s="31" t="s">
        <v>49</v>
      </c>
      <c r="C27" s="31" t="s">
        <v>75</v>
      </c>
      <c r="D27" s="10" t="s">
        <v>32</v>
      </c>
      <c r="E27" s="11" t="s">
        <v>12</v>
      </c>
      <c r="F27" s="11" t="s">
        <v>12</v>
      </c>
      <c r="G27" s="11" t="s">
        <v>13</v>
      </c>
      <c r="H27" s="12" t="s">
        <v>61</v>
      </c>
      <c r="I27" s="6">
        <v>1</v>
      </c>
      <c r="J27" s="35">
        <v>500000</v>
      </c>
      <c r="K27" s="23">
        <v>500000</v>
      </c>
      <c r="L27" s="28" t="s">
        <v>62</v>
      </c>
      <c r="M27" s="28" t="s">
        <v>66</v>
      </c>
    </row>
    <row r="28" spans="1:13" s="13" customFormat="1" ht="30" customHeight="1" outlineLevel="2">
      <c r="B28" s="31" t="s">
        <v>87</v>
      </c>
      <c r="C28" s="31" t="s">
        <v>75</v>
      </c>
      <c r="D28" s="10" t="s">
        <v>67</v>
      </c>
      <c r="E28" s="11" t="s">
        <v>68</v>
      </c>
      <c r="F28" s="11" t="s">
        <v>33</v>
      </c>
      <c r="G28" s="11" t="s">
        <v>34</v>
      </c>
      <c r="H28" s="12" t="s">
        <v>61</v>
      </c>
      <c r="I28" s="17">
        <v>1</v>
      </c>
      <c r="J28" s="37">
        <v>300000</v>
      </c>
      <c r="K28" s="30">
        <v>300000</v>
      </c>
      <c r="L28" s="27" t="s">
        <v>69</v>
      </c>
      <c r="M28" s="28" t="s">
        <v>66</v>
      </c>
    </row>
    <row r="29" spans="1:13" s="13" customFormat="1" ht="30" customHeight="1" outlineLevel="2">
      <c r="B29" s="31" t="s">
        <v>24</v>
      </c>
      <c r="C29" s="31" t="s">
        <v>75</v>
      </c>
      <c r="D29" s="10" t="s">
        <v>18</v>
      </c>
      <c r="E29" s="11" t="s">
        <v>14</v>
      </c>
      <c r="F29" s="11" t="s">
        <v>50</v>
      </c>
      <c r="G29" s="11" t="s">
        <v>51</v>
      </c>
      <c r="H29" s="12" t="s">
        <v>70</v>
      </c>
      <c r="I29" s="17">
        <v>1</v>
      </c>
      <c r="J29" s="37">
        <v>100000</v>
      </c>
      <c r="K29" s="30">
        <v>100000</v>
      </c>
      <c r="L29" s="27" t="s">
        <v>65</v>
      </c>
      <c r="M29" s="28" t="s">
        <v>66</v>
      </c>
    </row>
    <row r="30" spans="1:13" s="13" customFormat="1" ht="30" customHeight="1" outlineLevel="2">
      <c r="B30" s="31" t="s">
        <v>24</v>
      </c>
      <c r="C30" s="31" t="s">
        <v>75</v>
      </c>
      <c r="D30" s="10" t="s">
        <v>18</v>
      </c>
      <c r="E30" s="11" t="s">
        <v>14</v>
      </c>
      <c r="F30" s="11" t="s">
        <v>52</v>
      </c>
      <c r="G30" s="11" t="s">
        <v>53</v>
      </c>
      <c r="H30" s="12" t="s">
        <v>70</v>
      </c>
      <c r="I30" s="17">
        <v>1</v>
      </c>
      <c r="J30" s="37">
        <v>20000</v>
      </c>
      <c r="K30" s="30">
        <v>20000</v>
      </c>
      <c r="L30" s="27" t="s">
        <v>65</v>
      </c>
      <c r="M30" s="28" t="s">
        <v>66</v>
      </c>
    </row>
    <row r="31" spans="1:13" s="13" customFormat="1" ht="30" customHeight="1" outlineLevel="2">
      <c r="B31" s="31" t="s">
        <v>24</v>
      </c>
      <c r="C31" s="31" t="s">
        <v>75</v>
      </c>
      <c r="D31" s="10" t="s">
        <v>17</v>
      </c>
      <c r="E31" s="11" t="s">
        <v>35</v>
      </c>
      <c r="F31" s="11" t="s">
        <v>35</v>
      </c>
      <c r="G31" s="11" t="s">
        <v>36</v>
      </c>
      <c r="H31" s="12" t="s">
        <v>71</v>
      </c>
      <c r="I31" s="17">
        <v>20</v>
      </c>
      <c r="J31" s="37">
        <v>6000</v>
      </c>
      <c r="K31" s="30">
        <f>I31*J31</f>
        <v>120000</v>
      </c>
      <c r="L31" s="27" t="s">
        <v>65</v>
      </c>
      <c r="M31" s="28" t="s">
        <v>66</v>
      </c>
    </row>
    <row r="32" spans="1:13" s="13" customFormat="1" ht="30" customHeight="1" outlineLevel="2">
      <c r="B32" s="31" t="s">
        <v>54</v>
      </c>
      <c r="C32" s="31" t="s">
        <v>75</v>
      </c>
      <c r="D32" s="10" t="s">
        <v>32</v>
      </c>
      <c r="E32" s="11" t="s">
        <v>12</v>
      </c>
      <c r="F32" s="11" t="s">
        <v>12</v>
      </c>
      <c r="G32" s="11" t="s">
        <v>13</v>
      </c>
      <c r="H32" s="12" t="s">
        <v>61</v>
      </c>
      <c r="I32" s="6">
        <v>1</v>
      </c>
      <c r="J32" s="35">
        <v>500000</v>
      </c>
      <c r="K32" s="23">
        <v>500000</v>
      </c>
      <c r="L32" s="28" t="s">
        <v>62</v>
      </c>
      <c r="M32" s="28" t="s">
        <v>66</v>
      </c>
    </row>
    <row r="33" spans="2:13" s="13" customFormat="1" ht="30" customHeight="1" outlineLevel="2">
      <c r="B33" s="31" t="s">
        <v>88</v>
      </c>
      <c r="C33" s="31" t="s">
        <v>75</v>
      </c>
      <c r="D33" s="10" t="s">
        <v>67</v>
      </c>
      <c r="E33" s="11" t="s">
        <v>68</v>
      </c>
      <c r="F33" s="11" t="s">
        <v>33</v>
      </c>
      <c r="G33" s="11" t="s">
        <v>34</v>
      </c>
      <c r="H33" s="12" t="s">
        <v>61</v>
      </c>
      <c r="I33" s="17">
        <v>1</v>
      </c>
      <c r="J33" s="37">
        <v>300000</v>
      </c>
      <c r="K33" s="30">
        <v>300000</v>
      </c>
      <c r="L33" s="27" t="s">
        <v>69</v>
      </c>
      <c r="M33" s="28" t="s">
        <v>66</v>
      </c>
    </row>
    <row r="34" spans="2:13" s="13" customFormat="1" ht="30" customHeight="1" outlineLevel="2">
      <c r="B34" s="31" t="s">
        <v>28</v>
      </c>
      <c r="C34" s="31" t="s">
        <v>75</v>
      </c>
      <c r="D34" s="10" t="s">
        <v>17</v>
      </c>
      <c r="E34" s="11" t="s">
        <v>35</v>
      </c>
      <c r="F34" s="11" t="s">
        <v>35</v>
      </c>
      <c r="G34" s="11" t="s">
        <v>36</v>
      </c>
      <c r="H34" s="12" t="s">
        <v>71</v>
      </c>
      <c r="I34" s="17">
        <v>20</v>
      </c>
      <c r="J34" s="37">
        <v>6000</v>
      </c>
      <c r="K34" s="30">
        <f>I34*J34</f>
        <v>120000</v>
      </c>
      <c r="L34" s="27" t="s">
        <v>89</v>
      </c>
      <c r="M34" s="28" t="s">
        <v>66</v>
      </c>
    </row>
    <row r="35" spans="2:13" s="13" customFormat="1" ht="30" customHeight="1" outlineLevel="2">
      <c r="B35" s="31" t="s">
        <v>55</v>
      </c>
      <c r="C35" s="31" t="s">
        <v>75</v>
      </c>
      <c r="D35" s="10" t="s">
        <v>32</v>
      </c>
      <c r="E35" s="11" t="s">
        <v>12</v>
      </c>
      <c r="F35" s="11" t="s">
        <v>12</v>
      </c>
      <c r="G35" s="11" t="s">
        <v>13</v>
      </c>
      <c r="H35" s="12" t="s">
        <v>61</v>
      </c>
      <c r="I35" s="6">
        <v>1</v>
      </c>
      <c r="J35" s="35">
        <v>500000</v>
      </c>
      <c r="K35" s="23">
        <v>500000</v>
      </c>
      <c r="L35" s="28" t="s">
        <v>62</v>
      </c>
      <c r="M35" s="28" t="s">
        <v>66</v>
      </c>
    </row>
    <row r="36" spans="2:13" s="13" customFormat="1" ht="30" customHeight="1" outlineLevel="2">
      <c r="B36" s="31" t="s">
        <v>90</v>
      </c>
      <c r="C36" s="31" t="s">
        <v>75</v>
      </c>
      <c r="D36" s="10" t="s">
        <v>67</v>
      </c>
      <c r="E36" s="11" t="s">
        <v>68</v>
      </c>
      <c r="F36" s="11" t="s">
        <v>33</v>
      </c>
      <c r="G36" s="11" t="s">
        <v>34</v>
      </c>
      <c r="H36" s="12" t="s">
        <v>61</v>
      </c>
      <c r="I36" s="17">
        <v>1</v>
      </c>
      <c r="J36" s="37">
        <v>300000</v>
      </c>
      <c r="K36" s="30">
        <v>300000</v>
      </c>
      <c r="L36" s="27" t="s">
        <v>69</v>
      </c>
      <c r="M36" s="28" t="s">
        <v>66</v>
      </c>
    </row>
    <row r="37" spans="2:13" s="13" customFormat="1" ht="30" customHeight="1" outlineLevel="2">
      <c r="B37" s="31" t="s">
        <v>91</v>
      </c>
      <c r="C37" s="31" t="s">
        <v>75</v>
      </c>
      <c r="D37" s="10" t="s">
        <v>67</v>
      </c>
      <c r="E37" s="11" t="s">
        <v>68</v>
      </c>
      <c r="F37" s="11" t="s">
        <v>33</v>
      </c>
      <c r="G37" s="11" t="s">
        <v>34</v>
      </c>
      <c r="H37" s="12" t="s">
        <v>61</v>
      </c>
      <c r="I37" s="17">
        <v>1</v>
      </c>
      <c r="J37" s="37">
        <v>300000</v>
      </c>
      <c r="K37" s="30">
        <v>300000</v>
      </c>
      <c r="L37" s="27" t="s">
        <v>69</v>
      </c>
      <c r="M37" s="28" t="s">
        <v>66</v>
      </c>
    </row>
    <row r="38" spans="2:13" s="13" customFormat="1" ht="30" customHeight="1" outlineLevel="2">
      <c r="B38" s="31" t="s">
        <v>29</v>
      </c>
      <c r="C38" s="31" t="s">
        <v>75</v>
      </c>
      <c r="D38" s="10" t="s">
        <v>18</v>
      </c>
      <c r="E38" s="11" t="s">
        <v>14</v>
      </c>
      <c r="F38" s="11" t="s">
        <v>38</v>
      </c>
      <c r="G38" s="11" t="s">
        <v>56</v>
      </c>
      <c r="H38" s="12" t="s">
        <v>72</v>
      </c>
      <c r="I38" s="17">
        <v>43</v>
      </c>
      <c r="J38" s="37">
        <v>7161</v>
      </c>
      <c r="K38" s="30">
        <v>307923</v>
      </c>
      <c r="L38" s="27" t="s">
        <v>65</v>
      </c>
      <c r="M38" s="28" t="s">
        <v>66</v>
      </c>
    </row>
    <row r="39" spans="2:13" s="13" customFormat="1" ht="30" customHeight="1" outlineLevel="2">
      <c r="B39" s="31" t="s">
        <v>29</v>
      </c>
      <c r="C39" s="31" t="s">
        <v>75</v>
      </c>
      <c r="D39" s="10" t="s">
        <v>17</v>
      </c>
      <c r="E39" s="11" t="s">
        <v>35</v>
      </c>
      <c r="F39" s="11" t="s">
        <v>35</v>
      </c>
      <c r="G39" s="11" t="s">
        <v>36</v>
      </c>
      <c r="H39" s="12" t="s">
        <v>71</v>
      </c>
      <c r="I39" s="17">
        <v>20</v>
      </c>
      <c r="J39" s="37">
        <v>6000</v>
      </c>
      <c r="K39" s="30">
        <f>I39*J39</f>
        <v>120000</v>
      </c>
      <c r="L39" s="27" t="s">
        <v>89</v>
      </c>
      <c r="M39" s="28" t="s">
        <v>66</v>
      </c>
    </row>
    <row r="40" spans="2:13" s="13" customFormat="1" ht="30" customHeight="1" outlineLevel="1">
      <c r="B40" s="31"/>
      <c r="C40" s="33" t="s">
        <v>31</v>
      </c>
      <c r="D40" s="10"/>
      <c r="E40" s="11"/>
      <c r="F40" s="11"/>
      <c r="G40" s="11"/>
      <c r="H40" s="12"/>
      <c r="I40" s="17"/>
      <c r="J40" s="37"/>
      <c r="K40" s="30">
        <f>SUBTOTAL(9,K3:K39)</f>
        <v>9615304</v>
      </c>
      <c r="L40" s="27"/>
      <c r="M40" s="28"/>
    </row>
  </sheetData>
  <autoFilter ref="A2:S39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23"/>
  <sheetViews>
    <sheetView topLeftCell="A4" workbookViewId="0">
      <selection activeCell="I2" sqref="I1:I1048576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85" t="s">
        <v>143</v>
      </c>
      <c r="B1" s="85"/>
      <c r="C1" s="85"/>
      <c r="D1" s="85"/>
      <c r="E1" s="85"/>
      <c r="F1" s="84"/>
    </row>
    <row r="2" spans="1:6" s="46" customFormat="1" ht="20.100000000000001" customHeight="1">
      <c r="A2" s="49" t="s">
        <v>111</v>
      </c>
      <c r="B2" s="44" t="s">
        <v>2</v>
      </c>
      <c r="C2" s="44" t="s">
        <v>112</v>
      </c>
      <c r="D2" s="45" t="s">
        <v>113</v>
      </c>
      <c r="E2" s="45" t="s">
        <v>114</v>
      </c>
      <c r="F2" s="44" t="s">
        <v>144</v>
      </c>
    </row>
    <row r="3" spans="1:6" s="46" customFormat="1" ht="20.100000000000001" customHeight="1" outlineLevel="2">
      <c r="A3" s="53" t="s">
        <v>46</v>
      </c>
      <c r="B3" s="54" t="s">
        <v>160</v>
      </c>
      <c r="C3" s="54" t="s">
        <v>115</v>
      </c>
      <c r="D3" s="55" t="s">
        <v>116</v>
      </c>
      <c r="E3" s="56">
        <v>131591.29999999999</v>
      </c>
      <c r="F3" s="56" t="s">
        <v>58</v>
      </c>
    </row>
    <row r="4" spans="1:6" s="46" customFormat="1" ht="20.100000000000001" customHeight="1" outlineLevel="2">
      <c r="A4" s="53" t="s">
        <v>24</v>
      </c>
      <c r="B4" s="54" t="s">
        <v>160</v>
      </c>
      <c r="C4" s="54" t="s">
        <v>117</v>
      </c>
      <c r="D4" s="57" t="s">
        <v>118</v>
      </c>
      <c r="E4" s="56">
        <v>412917.53</v>
      </c>
      <c r="F4" s="56" t="s">
        <v>58</v>
      </c>
    </row>
    <row r="5" spans="1:6" s="46" customFormat="1" ht="20.100000000000001" customHeight="1" outlineLevel="2">
      <c r="A5" s="53" t="s">
        <v>55</v>
      </c>
      <c r="B5" s="54" t="s">
        <v>160</v>
      </c>
      <c r="C5" s="54" t="s">
        <v>119</v>
      </c>
      <c r="D5" s="57" t="s">
        <v>120</v>
      </c>
      <c r="E5" s="56">
        <v>294057.90000000002</v>
      </c>
      <c r="F5" s="56" t="s">
        <v>58</v>
      </c>
    </row>
    <row r="6" spans="1:6" s="46" customFormat="1" ht="20.100000000000001" customHeight="1" outlineLevel="2">
      <c r="A6" s="53" t="s">
        <v>55</v>
      </c>
      <c r="B6" s="54" t="s">
        <v>160</v>
      </c>
      <c r="C6" s="54" t="s">
        <v>121</v>
      </c>
      <c r="D6" s="57" t="s">
        <v>122</v>
      </c>
      <c r="E6" s="56">
        <v>155625.65</v>
      </c>
      <c r="F6" s="56" t="s">
        <v>58</v>
      </c>
    </row>
    <row r="7" spans="1:6" s="46" customFormat="1" ht="20.100000000000001" customHeight="1" outlineLevel="2">
      <c r="A7" s="53" t="s">
        <v>55</v>
      </c>
      <c r="B7" s="54" t="s">
        <v>160</v>
      </c>
      <c r="C7" s="54" t="s">
        <v>123</v>
      </c>
      <c r="D7" s="57" t="s">
        <v>124</v>
      </c>
      <c r="E7" s="56">
        <v>183872.45</v>
      </c>
      <c r="F7" s="56" t="s">
        <v>58</v>
      </c>
    </row>
    <row r="8" spans="1:6" s="46" customFormat="1" ht="20.100000000000001" customHeight="1" outlineLevel="2">
      <c r="A8" s="53" t="s">
        <v>55</v>
      </c>
      <c r="B8" s="54" t="s">
        <v>160</v>
      </c>
      <c r="C8" s="54" t="s">
        <v>125</v>
      </c>
      <c r="D8" s="57" t="s">
        <v>126</v>
      </c>
      <c r="E8" s="56">
        <v>105056.38</v>
      </c>
      <c r="F8" s="56" t="s">
        <v>58</v>
      </c>
    </row>
    <row r="9" spans="1:6" s="46" customFormat="1" ht="20.100000000000001" customHeight="1" outlineLevel="2">
      <c r="A9" s="53" t="s">
        <v>55</v>
      </c>
      <c r="B9" s="54" t="s">
        <v>160</v>
      </c>
      <c r="C9" s="54" t="s">
        <v>127</v>
      </c>
      <c r="D9" s="57" t="s">
        <v>128</v>
      </c>
      <c r="E9" s="56">
        <v>85509.93</v>
      </c>
      <c r="F9" s="56" t="s">
        <v>58</v>
      </c>
    </row>
    <row r="10" spans="1:6" s="46" customFormat="1" ht="20.100000000000001" customHeight="1" outlineLevel="2">
      <c r="A10" s="53" t="s">
        <v>55</v>
      </c>
      <c r="B10" s="54" t="s">
        <v>160</v>
      </c>
      <c r="C10" s="54" t="s">
        <v>129</v>
      </c>
      <c r="D10" s="57" t="s">
        <v>130</v>
      </c>
      <c r="E10" s="56">
        <v>59988.32</v>
      </c>
      <c r="F10" s="56" t="s">
        <v>58</v>
      </c>
    </row>
    <row r="11" spans="1:6" s="46" customFormat="1" ht="20.100000000000001" customHeight="1" outlineLevel="2">
      <c r="A11" s="53" t="s">
        <v>55</v>
      </c>
      <c r="B11" s="54" t="s">
        <v>160</v>
      </c>
      <c r="C11" s="54" t="s">
        <v>131</v>
      </c>
      <c r="D11" s="57" t="s">
        <v>132</v>
      </c>
      <c r="E11" s="56">
        <v>1998.52</v>
      </c>
      <c r="F11" s="56" t="s">
        <v>58</v>
      </c>
    </row>
    <row r="12" spans="1:6" s="46" customFormat="1" ht="20.100000000000001" customHeight="1" outlineLevel="2">
      <c r="A12" s="53" t="s">
        <v>55</v>
      </c>
      <c r="B12" s="54" t="s">
        <v>160</v>
      </c>
      <c r="C12" s="54" t="s">
        <v>133</v>
      </c>
      <c r="D12" s="57" t="s">
        <v>134</v>
      </c>
      <c r="E12" s="56">
        <v>1998.52</v>
      </c>
      <c r="F12" s="56" t="s">
        <v>58</v>
      </c>
    </row>
    <row r="13" spans="1:6" s="46" customFormat="1" ht="20.100000000000001" customHeight="1" outlineLevel="2">
      <c r="A13" s="53" t="s">
        <v>55</v>
      </c>
      <c r="B13" s="54" t="s">
        <v>160</v>
      </c>
      <c r="C13" s="54" t="s">
        <v>135</v>
      </c>
      <c r="D13" s="57" t="s">
        <v>136</v>
      </c>
      <c r="E13" s="56">
        <v>1913.99</v>
      </c>
      <c r="F13" s="56" t="s">
        <v>58</v>
      </c>
    </row>
    <row r="14" spans="1:6" s="46" customFormat="1" ht="20.100000000000001" customHeight="1" outlineLevel="2">
      <c r="A14" s="53" t="s">
        <v>55</v>
      </c>
      <c r="B14" s="54" t="s">
        <v>160</v>
      </c>
      <c r="C14" s="54" t="s">
        <v>137</v>
      </c>
      <c r="D14" s="57" t="s">
        <v>138</v>
      </c>
      <c r="E14" s="56">
        <v>1275.99</v>
      </c>
      <c r="F14" s="56" t="s">
        <v>58</v>
      </c>
    </row>
    <row r="15" spans="1:6" s="46" customFormat="1" ht="20.100000000000001" customHeight="1" outlineLevel="2">
      <c r="A15" s="53" t="s">
        <v>55</v>
      </c>
      <c r="B15" s="54" t="s">
        <v>160</v>
      </c>
      <c r="C15" s="54" t="s">
        <v>139</v>
      </c>
      <c r="D15" s="57" t="s">
        <v>140</v>
      </c>
      <c r="E15" s="56">
        <v>77661.100000000006</v>
      </c>
      <c r="F15" s="56" t="s">
        <v>58</v>
      </c>
    </row>
    <row r="16" spans="1:6" s="60" customFormat="1" ht="20.100000000000001" customHeight="1" outlineLevel="2">
      <c r="A16" s="53" t="s">
        <v>145</v>
      </c>
      <c r="B16" s="54" t="s">
        <v>160</v>
      </c>
      <c r="C16" s="58" t="s">
        <v>146</v>
      </c>
      <c r="D16" s="59" t="s">
        <v>147</v>
      </c>
      <c r="E16" s="48">
        <v>37009.360000000001</v>
      </c>
      <c r="F16" s="56" t="s">
        <v>59</v>
      </c>
    </row>
    <row r="17" spans="1:6" s="46" customFormat="1" ht="20.100000000000001" customHeight="1" outlineLevel="2">
      <c r="A17" s="53" t="s">
        <v>29</v>
      </c>
      <c r="B17" s="54" t="s">
        <v>160</v>
      </c>
      <c r="C17" s="54" t="s">
        <v>141</v>
      </c>
      <c r="D17" s="57" t="s">
        <v>142</v>
      </c>
      <c r="E17" s="56">
        <v>301205.65999999997</v>
      </c>
      <c r="F17" s="56" t="s">
        <v>58</v>
      </c>
    </row>
    <row r="18" spans="1:6" s="60" customFormat="1" ht="20.100000000000001" customHeight="1" outlineLevel="2">
      <c r="A18" s="61" t="s">
        <v>29</v>
      </c>
      <c r="B18" s="54" t="s">
        <v>160</v>
      </c>
      <c r="C18" s="62" t="s">
        <v>149</v>
      </c>
      <c r="D18" s="62" t="s">
        <v>150</v>
      </c>
      <c r="E18" s="48">
        <v>187380.3</v>
      </c>
      <c r="F18" s="63" t="s">
        <v>59</v>
      </c>
    </row>
    <row r="19" spans="1:6" s="60" customFormat="1" ht="20.100000000000001" customHeight="1" outlineLevel="2">
      <c r="A19" s="61" t="s">
        <v>29</v>
      </c>
      <c r="B19" s="54" t="s">
        <v>160</v>
      </c>
      <c r="C19" s="62" t="s">
        <v>151</v>
      </c>
      <c r="D19" s="62" t="s">
        <v>152</v>
      </c>
      <c r="E19" s="48">
        <v>103257.51</v>
      </c>
      <c r="F19" s="63" t="s">
        <v>59</v>
      </c>
    </row>
    <row r="20" spans="1:6" s="60" customFormat="1" ht="20.100000000000001" customHeight="1" outlineLevel="2">
      <c r="A20" s="64" t="s">
        <v>148</v>
      </c>
      <c r="B20" s="54" t="s">
        <v>160</v>
      </c>
      <c r="C20" s="58" t="s">
        <v>153</v>
      </c>
      <c r="D20" s="58" t="s">
        <v>154</v>
      </c>
      <c r="E20" s="48">
        <v>83915.89</v>
      </c>
      <c r="F20" s="63" t="s">
        <v>59</v>
      </c>
    </row>
    <row r="21" spans="1:6" s="60" customFormat="1" ht="20.100000000000001" customHeight="1" outlineLevel="2">
      <c r="A21" s="64" t="s">
        <v>148</v>
      </c>
      <c r="B21" s="54" t="s">
        <v>160</v>
      </c>
      <c r="C21" s="58" t="s">
        <v>155</v>
      </c>
      <c r="D21" s="58" t="s">
        <v>156</v>
      </c>
      <c r="E21" s="48">
        <v>80558.399999999994</v>
      </c>
      <c r="F21" s="63" t="s">
        <v>59</v>
      </c>
    </row>
    <row r="22" spans="1:6" s="60" customFormat="1" ht="20.100000000000001" customHeight="1" outlineLevel="2">
      <c r="A22" s="65" t="s">
        <v>148</v>
      </c>
      <c r="B22" s="66" t="s">
        <v>160</v>
      </c>
      <c r="C22" s="67" t="s">
        <v>157</v>
      </c>
      <c r="D22" s="67" t="s">
        <v>158</v>
      </c>
      <c r="E22" s="52">
        <v>68707.679999999993</v>
      </c>
      <c r="F22" s="63" t="s">
        <v>59</v>
      </c>
    </row>
    <row r="23" spans="1:6" ht="20.100000000000001" customHeight="1" outlineLevel="1">
      <c r="A23" s="50"/>
      <c r="B23" s="51" t="s">
        <v>31</v>
      </c>
      <c r="C23" s="47"/>
      <c r="D23" s="47"/>
      <c r="E23" s="48">
        <f>SUBTOTAL(9,E3:E22)</f>
        <v>2375502.3800000004</v>
      </c>
      <c r="F23" s="43"/>
    </row>
  </sheetData>
  <autoFilter ref="A2:F23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2024-12-18T02:25:14Z</cp:lastPrinted>
  <dcterms:created xsi:type="dcterms:W3CDTF">2024-12-12T00:37:26Z</dcterms:created>
  <dcterms:modified xsi:type="dcterms:W3CDTF">2025-02-17T05:52:55Z</dcterms:modified>
</cp:coreProperties>
</file>