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20" windowWidth="27975" windowHeight="12270"/>
  </bookViews>
  <sheets>
    <sheet name="汇总" sheetId="4" r:id="rId1"/>
    <sheet name="2024年追加生均经费" sheetId="3" state="hidden" r:id="rId2"/>
    <sheet name="2024年追加专项预算" sheetId="1" state="hidden" r:id="rId3"/>
    <sheet name="2024年补缴职业年金" sheetId="5" state="hidden" r:id="rId4"/>
  </sheets>
  <definedNames>
    <definedName name="_xlnm._FilterDatabase" localSheetId="3" hidden="1">'2024年补缴职业年金'!$A$2:$F$18</definedName>
    <definedName name="_xlnm._FilterDatabase" localSheetId="2" hidden="1">'2024年追加专项预算'!$A$2:$S$31</definedName>
    <definedName name="_xlnm.Print_Area" localSheetId="3">'2024年补缴职业年金'!$A$1:$F$18</definedName>
    <definedName name="_xlnm.Print_Area" localSheetId="1">'2024年追加生均经费'!$A$1:$J$13</definedName>
    <definedName name="_xlnm.Print_Area" localSheetId="2">'2024年追加专项预算'!$B$1:$M$31</definedName>
    <definedName name="_xlnm.Print_Titles" localSheetId="3">'2024年补缴职业年金'!$1:$2</definedName>
    <definedName name="_xlnm.Print_Titles" localSheetId="1">'2024年追加生均经费'!$1:$2</definedName>
    <definedName name="_xlnm.Print_Titles" localSheetId="2">'2024年追加专项预算'!$1:$2</definedName>
  </definedNames>
  <calcPr calcId="124519"/>
</workbook>
</file>

<file path=xl/calcChain.xml><?xml version="1.0" encoding="utf-8"?>
<calcChain xmlns="http://schemas.openxmlformats.org/spreadsheetml/2006/main">
  <c r="D4" i="4"/>
  <c r="C4"/>
  <c r="B4"/>
  <c r="E18" i="5" l="1"/>
  <c r="H13" i="3" l="1"/>
  <c r="G13"/>
  <c r="F13"/>
  <c r="E13"/>
  <c r="J12"/>
  <c r="I12"/>
  <c r="J11"/>
  <c r="I11"/>
  <c r="J10"/>
  <c r="I10"/>
  <c r="J9"/>
  <c r="I9"/>
  <c r="J8"/>
  <c r="I8"/>
  <c r="J7"/>
  <c r="I7"/>
  <c r="J6"/>
  <c r="I6"/>
  <c r="J5"/>
  <c r="I5"/>
  <c r="J4"/>
  <c r="I4"/>
  <c r="J3"/>
  <c r="I3"/>
  <c r="I13" l="1"/>
  <c r="B5" i="4" s="1"/>
  <c r="J13" i="3"/>
  <c r="D5" i="4"/>
  <c r="K27" i="1"/>
  <c r="K24"/>
  <c r="K21"/>
  <c r="K16"/>
  <c r="K13" l="1"/>
  <c r="K12"/>
  <c r="K11"/>
  <c r="K10"/>
  <c r="K9"/>
  <c r="K7"/>
  <c r="K6"/>
  <c r="K5"/>
  <c r="K3"/>
  <c r="K31" l="1"/>
  <c r="C5" i="4" l="1"/>
  <c r="E4"/>
  <c r="E5" s="1"/>
</calcChain>
</file>

<file path=xl/sharedStrings.xml><?xml version="1.0" encoding="utf-8"?>
<sst xmlns="http://schemas.openxmlformats.org/spreadsheetml/2006/main" count="402" uniqueCount="144">
  <si>
    <t>序号</t>
  </si>
  <si>
    <t>预算单位</t>
  </si>
  <si>
    <t>镇属</t>
    <phoneticPr fontId="2" type="noConversion"/>
  </si>
  <si>
    <t>办学类型</t>
  </si>
  <si>
    <t>项目名称</t>
  </si>
  <si>
    <t>项目内容</t>
  </si>
  <si>
    <t>项目明细</t>
  </si>
  <si>
    <t>规格型号或单位</t>
  </si>
  <si>
    <t>数量
（只填数字）</t>
  </si>
  <si>
    <t>单价</t>
  </si>
  <si>
    <t>金额</t>
  </si>
  <si>
    <t>九年一贯制</t>
  </si>
  <si>
    <t>义务教育新课程新教材建设标准专项经费</t>
  </si>
  <si>
    <t>实验设备、文化环境、专家费、评估费、培训费等</t>
  </si>
  <si>
    <t>项</t>
    <phoneticPr fontId="2" type="noConversion"/>
  </si>
  <si>
    <t>大规模设施设备更新</t>
  </si>
  <si>
    <t>中学教学仪器配置（物理化学生物实验室设备）</t>
    <phoneticPr fontId="10" type="noConversion"/>
  </si>
  <si>
    <t>教学仪器配置</t>
  </si>
  <si>
    <t>批</t>
  </si>
  <si>
    <t>初级中学</t>
  </si>
  <si>
    <t>初中</t>
  </si>
  <si>
    <t>台</t>
  </si>
  <si>
    <t>教师计算机</t>
  </si>
  <si>
    <t>九年一贯制</t>
    <phoneticPr fontId="10" type="noConversion"/>
  </si>
  <si>
    <t>学生计算机</t>
  </si>
  <si>
    <t>教师便携式计算机更新</t>
  </si>
  <si>
    <t>华东理工大学附属闵行梅陇实验学校</t>
  </si>
  <si>
    <t>梅陇</t>
    <phoneticPr fontId="2" type="noConversion"/>
  </si>
  <si>
    <t>学生台式计算机更新</t>
  </si>
  <si>
    <t>上海市罗阳中学</t>
  </si>
  <si>
    <t>上海市七宝中学附属闵行金都实验中学</t>
  </si>
  <si>
    <t>上海中医药大学附属闵行晶城中学</t>
    <phoneticPr fontId="2" type="noConversion"/>
  </si>
  <si>
    <t>初中</t>
    <phoneticPr fontId="10" type="noConversion"/>
  </si>
  <si>
    <t>双新培训基地校（初中体育）</t>
    <phoneticPr fontId="2" type="noConversion"/>
  </si>
  <si>
    <t>上海中医药大学附属闵行晶城中学</t>
  </si>
  <si>
    <t>梅陇 汇总</t>
  </si>
  <si>
    <t>交互式多媒体设备</t>
  </si>
  <si>
    <t>小学</t>
    <phoneticPr fontId="10" type="noConversion"/>
  </si>
  <si>
    <t>普教二科</t>
    <phoneticPr fontId="2" type="noConversion"/>
  </si>
  <si>
    <t>设备</t>
    <phoneticPr fontId="2" type="noConversion"/>
  </si>
  <si>
    <t>小学</t>
  </si>
  <si>
    <t>学校体育智慧校园项目</t>
    <phoneticPr fontId="10" type="noConversion"/>
  </si>
  <si>
    <t>学校体育智慧校园项目</t>
  </si>
  <si>
    <t>智能体质监测，微操场建设，AED除颤</t>
  </si>
  <si>
    <t>80寸及以上交互式智慧黑板更新</t>
  </si>
  <si>
    <t>块</t>
    <phoneticPr fontId="2" type="noConversion"/>
  </si>
  <si>
    <t>设备购置与更新</t>
  </si>
  <si>
    <t>通过安全测评的电脑</t>
  </si>
  <si>
    <t>台</t>
    <phoneticPr fontId="2" type="noConversion"/>
  </si>
  <si>
    <t>九年一贯</t>
  </si>
  <si>
    <t>户外LED室内全彩屏</t>
  </si>
  <si>
    <t>套</t>
    <phoneticPr fontId="2" type="noConversion"/>
  </si>
  <si>
    <t>户外P4LED全彩屏14平方（镇西校区）更新</t>
  </si>
  <si>
    <t>户外P4LED全彩屏13平方（罗秀校区）更新</t>
  </si>
  <si>
    <t>闵行区罗阳小学</t>
  </si>
  <si>
    <t>闵行区罗阳小学</t>
    <phoneticPr fontId="10" type="noConversion"/>
  </si>
  <si>
    <t>学生课桌椅</t>
  </si>
  <si>
    <t>学生课桌椅升降式更新</t>
  </si>
  <si>
    <t>上海市闵行区第三实验小学</t>
    <phoneticPr fontId="7" type="noConversion"/>
  </si>
  <si>
    <t>通过安全测评的电脑</t>
    <phoneticPr fontId="2" type="noConversion"/>
  </si>
  <si>
    <t>户外P4LED全彩屏5平方更新（校门）</t>
  </si>
  <si>
    <t>70寸及以上交互式智能一体机更新</t>
  </si>
  <si>
    <t>上海中医药大学附属闵行蔷薇小学</t>
  </si>
  <si>
    <t>上海中医药大学附属闵行蔷薇小学（晶城校区）</t>
    <phoneticPr fontId="10" type="noConversion"/>
  </si>
  <si>
    <t>上海中医药大学附属闵行蔷薇小学（蔷薇校区）</t>
    <phoneticPr fontId="10" type="noConversion"/>
  </si>
  <si>
    <t>批次</t>
    <phoneticPr fontId="2" type="noConversion"/>
  </si>
  <si>
    <t>第一批</t>
    <phoneticPr fontId="2" type="noConversion"/>
  </si>
  <si>
    <t>普教一科</t>
    <phoneticPr fontId="2" type="noConversion"/>
  </si>
  <si>
    <t>设备</t>
    <phoneticPr fontId="2" type="noConversion"/>
  </si>
  <si>
    <t>第二批</t>
    <phoneticPr fontId="2" type="noConversion"/>
  </si>
  <si>
    <t>科室</t>
    <phoneticPr fontId="2" type="noConversion"/>
  </si>
  <si>
    <t>镇属</t>
  </si>
  <si>
    <t>性质</t>
  </si>
  <si>
    <t>梅陇</t>
  </si>
  <si>
    <t>梅陇小学罗秀校区</t>
  </si>
  <si>
    <t>梅陇中学</t>
  </si>
  <si>
    <t>罗阳小学</t>
  </si>
  <si>
    <t>曹行小学</t>
  </si>
  <si>
    <t>罗阳中学</t>
  </si>
  <si>
    <t>晶城中学</t>
  </si>
  <si>
    <t>序号</t>
    <phoneticPr fontId="17" type="noConversion"/>
  </si>
  <si>
    <t>学校名称</t>
    <phoneticPr fontId="17" type="noConversion"/>
  </si>
  <si>
    <t>区报调整前
生均定额</t>
    <phoneticPr fontId="17" type="noConversion"/>
  </si>
  <si>
    <t>其中培训费</t>
    <phoneticPr fontId="17" type="noConversion"/>
  </si>
  <si>
    <t>区报调整后
生均定额</t>
    <phoneticPr fontId="17" type="noConversion"/>
  </si>
  <si>
    <t>区报调整后
生均定额调整</t>
    <phoneticPr fontId="17" type="noConversion"/>
  </si>
  <si>
    <t>其中培训费调整</t>
    <phoneticPr fontId="17" type="noConversion"/>
  </si>
  <si>
    <t>梅陇小学镇西校区</t>
    <phoneticPr fontId="17" type="noConversion"/>
  </si>
  <si>
    <t>蔷薇小学蔷薇校区</t>
    <phoneticPr fontId="17" type="noConversion"/>
  </si>
  <si>
    <t>蔷薇小学晶城校区</t>
    <phoneticPr fontId="17" type="noConversion"/>
  </si>
  <si>
    <t>七宝金都</t>
    <phoneticPr fontId="17" type="noConversion"/>
  </si>
  <si>
    <t>事业单位名称</t>
  </si>
  <si>
    <t>姓名</t>
  </si>
  <si>
    <t>身份证号码</t>
  </si>
  <si>
    <t>补记金额</t>
  </si>
  <si>
    <t>金华</t>
  </si>
  <si>
    <t>刘艳燕</t>
  </si>
  <si>
    <t>341623197811250248</t>
  </si>
  <si>
    <t>唐卫锋</t>
  </si>
  <si>
    <t>31022619780718412X</t>
  </si>
  <si>
    <t>奚志纯</t>
  </si>
  <si>
    <t>31011219771204151X</t>
  </si>
  <si>
    <t>32022319710202601X</t>
  </si>
  <si>
    <t>唐翊清</t>
  </si>
  <si>
    <t>310115199010234032</t>
  </si>
  <si>
    <t>闵行区职业年金补记人员汇总表（镇级事业单位人员）</t>
    <phoneticPr fontId="2" type="noConversion"/>
  </si>
  <si>
    <t>梅陇</t>
    <phoneticPr fontId="7" type="noConversion"/>
  </si>
  <si>
    <t>第一批</t>
    <phoneticPr fontId="2" type="noConversion"/>
  </si>
  <si>
    <t>批次</t>
    <phoneticPr fontId="2" type="noConversion"/>
  </si>
  <si>
    <t>第二批</t>
    <phoneticPr fontId="2" type="noConversion"/>
  </si>
  <si>
    <t>上海市闵行区梅陇镇社区学校</t>
  </si>
  <si>
    <t>上海市闵行区罗阳河畔幼儿园</t>
  </si>
  <si>
    <t>李岚</t>
  </si>
  <si>
    <t>310115197904160424</t>
  </si>
  <si>
    <t>王贞妮</t>
  </si>
  <si>
    <t>310104198302114047</t>
  </si>
  <si>
    <t>何艳婷</t>
  </si>
  <si>
    <t>310228199009302269</t>
    <phoneticPr fontId="7" type="noConversion"/>
  </si>
  <si>
    <t>赵隽沛</t>
  </si>
  <si>
    <t>310104198907244848</t>
  </si>
  <si>
    <t>高虹</t>
  </si>
  <si>
    <t>310104198608014022</t>
  </si>
  <si>
    <t>王尔康</t>
  </si>
  <si>
    <t>310109197812053296</t>
  </si>
  <si>
    <t>夏兰芬</t>
  </si>
  <si>
    <t>310227197811273826</t>
  </si>
  <si>
    <t>李吉</t>
  </si>
  <si>
    <t>310105197603040426</t>
  </si>
  <si>
    <t>王璐</t>
  </si>
  <si>
    <t>310105197901022824</t>
  </si>
  <si>
    <t>刘鑫</t>
  </si>
  <si>
    <t>510107198301275048</t>
  </si>
  <si>
    <t>总计</t>
    <phoneticPr fontId="2" type="noConversion"/>
  </si>
  <si>
    <t>单位：元</t>
    <phoneticPr fontId="2" type="noConversion"/>
  </si>
  <si>
    <t>合计</t>
    <phoneticPr fontId="2" type="noConversion"/>
  </si>
  <si>
    <t>追加生均定额</t>
    <phoneticPr fontId="2" type="noConversion"/>
  </si>
  <si>
    <t>追加项目经费</t>
    <phoneticPr fontId="2" type="noConversion"/>
  </si>
  <si>
    <t>补缴职业年金</t>
    <phoneticPr fontId="2" type="noConversion"/>
  </si>
  <si>
    <t>镇属</t>
    <phoneticPr fontId="2" type="noConversion"/>
  </si>
  <si>
    <t>追加2024年教育经费投入明细表（项目）</t>
    <phoneticPr fontId="2" type="noConversion"/>
  </si>
  <si>
    <t>2024年镇级学校生均定额调整表</t>
    <phoneticPr fontId="17" type="noConversion"/>
  </si>
  <si>
    <t>2024年教育事业专项资金明细表</t>
    <phoneticPr fontId="2" type="noConversion"/>
  </si>
  <si>
    <t>梅陇镇：</t>
    <phoneticPr fontId="2" type="noConversion"/>
  </si>
  <si>
    <t>梅陇镇</t>
    <phoneticPr fontId="2" type="noConversion"/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</si>
</sst>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176" formatCode="0.00_ "/>
    <numFmt numFmtId="177" formatCode="[$-F800]dddd\,\ mmmm\ dd\,\ yyyy"/>
    <numFmt numFmtId="178" formatCode="_ \¥* #,##0.00_ ;_ \¥* \-#,##0.00_ ;_ \¥* &quot;-&quot;??_ ;_ @_ "/>
  </numFmts>
  <fonts count="32"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sz val="12"/>
      <name val="楷体_GB2312"/>
      <charset val="134"/>
    </font>
    <font>
      <sz val="11"/>
      <color theme="1"/>
      <name val="宋体"/>
      <family val="3"/>
      <charset val="134"/>
      <scheme val="minor"/>
    </font>
    <font>
      <b/>
      <sz val="10"/>
      <name val="宋体"/>
      <family val="3"/>
      <charset val="134"/>
    </font>
    <font>
      <sz val="10"/>
      <name val="宋体"/>
      <family val="3"/>
      <charset val="134"/>
      <scheme val="major"/>
    </font>
    <font>
      <b/>
      <sz val="10"/>
      <name val="宋体"/>
      <family val="3"/>
      <charset val="134"/>
      <scheme val="minor"/>
    </font>
    <font>
      <sz val="16"/>
      <name val="宋体"/>
      <family val="3"/>
      <charset val="134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11"/>
      <name val="宋体"/>
      <family val="2"/>
      <scheme val="minor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sz val="12"/>
      <name val="宋体"/>
      <family val="3"/>
      <charset val="134"/>
      <scheme val="major"/>
    </font>
    <font>
      <sz val="12"/>
      <color theme="1"/>
      <name val="仿宋_GB2312"/>
      <family val="3"/>
      <charset val="134"/>
    </font>
    <font>
      <sz val="12"/>
      <name val="仿宋_GB2312"/>
      <family val="3"/>
      <charset val="134"/>
    </font>
    <font>
      <b/>
      <sz val="1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12"/>
      <color theme="1"/>
      <name val="宋体"/>
      <family val="2"/>
      <charset val="134"/>
      <scheme val="minor"/>
    </font>
    <font>
      <sz val="12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8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177" fontId="8" fillId="0" borderId="0">
      <alignment vertical="center"/>
    </xf>
    <xf numFmtId="177" fontId="9" fillId="0" borderId="0">
      <alignment vertical="center"/>
    </xf>
    <xf numFmtId="0" fontId="11" fillId="0" borderId="0">
      <alignment vertical="center"/>
    </xf>
    <xf numFmtId="177" fontId="12" fillId="0" borderId="0">
      <alignment vertical="center"/>
    </xf>
    <xf numFmtId="177" fontId="12" fillId="0" borderId="0">
      <alignment vertical="center"/>
    </xf>
    <xf numFmtId="0" fontId="18" fillId="0" borderId="0">
      <alignment vertical="center"/>
    </xf>
  </cellStyleXfs>
  <cellXfs count="7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176" fontId="5" fillId="2" borderId="3" xfId="1" applyNumberFormat="1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 vertical="center"/>
    </xf>
    <xf numFmtId="0" fontId="6" fillId="2" borderId="3" xfId="0" applyNumberFormat="1" applyFont="1" applyFill="1" applyBorder="1" applyAlignment="1" applyProtection="1">
      <alignment horizontal="center" vertical="center"/>
    </xf>
    <xf numFmtId="0" fontId="5" fillId="2" borderId="3" xfId="0" applyFont="1" applyFill="1" applyBorder="1" applyAlignment="1">
      <alignment vertical="center"/>
    </xf>
    <xf numFmtId="0" fontId="5" fillId="2" borderId="3" xfId="0" applyNumberFormat="1" applyFont="1" applyFill="1" applyBorder="1" applyAlignment="1">
      <alignment vertical="center" wrapText="1"/>
    </xf>
    <xf numFmtId="0" fontId="5" fillId="2" borderId="3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5" fillId="2" borderId="3" xfId="2" applyNumberFormat="1" applyFont="1" applyFill="1" applyBorder="1" applyAlignment="1">
      <alignment vertical="center" wrapText="1"/>
    </xf>
    <xf numFmtId="0" fontId="5" fillId="2" borderId="3" xfId="3" applyNumberFormat="1" applyFont="1" applyFill="1" applyBorder="1" applyAlignment="1">
      <alignment vertical="center" wrapText="1"/>
    </xf>
    <xf numFmtId="0" fontId="5" fillId="2" borderId="3" xfId="4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2" borderId="0" xfId="0" applyFont="1" applyFill="1">
      <alignment vertical="center"/>
    </xf>
    <xf numFmtId="0" fontId="5" fillId="2" borderId="3" xfId="6" applyNumberFormat="1" applyFont="1" applyFill="1" applyBorder="1" applyAlignment="1">
      <alignment vertical="center" wrapText="1"/>
    </xf>
    <xf numFmtId="0" fontId="5" fillId="2" borderId="3" xfId="6" applyNumberFormat="1" applyFont="1" applyFill="1" applyBorder="1" applyAlignment="1">
      <alignment horizontal="center" vertical="center" wrapText="1"/>
    </xf>
    <xf numFmtId="0" fontId="13" fillId="2" borderId="3" xfId="0" applyNumberFormat="1" applyFont="1" applyFill="1" applyBorder="1" applyAlignment="1" applyProtection="1">
      <alignment horizontal="center" vertical="center"/>
    </xf>
    <xf numFmtId="0" fontId="6" fillId="2" borderId="3" xfId="0" applyNumberFormat="1" applyFont="1" applyFill="1" applyBorder="1" applyAlignment="1">
      <alignment horizontal="center" vertical="center"/>
    </xf>
    <xf numFmtId="0" fontId="5" fillId="2" borderId="3" xfId="5" applyNumberFormat="1" applyFont="1" applyFill="1" applyBorder="1" applyAlignment="1">
      <alignment horizontal="center" vertical="center" wrapText="1"/>
    </xf>
    <xf numFmtId="0" fontId="4" fillId="2" borderId="3" xfId="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vertical="center"/>
    </xf>
    <xf numFmtId="0" fontId="4" fillId="0" borderId="3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0" borderId="3" xfId="0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14" fillId="2" borderId="3" xfId="6" applyNumberFormat="1" applyFont="1" applyFill="1" applyBorder="1" applyAlignment="1">
      <alignment vertical="center" wrapText="1"/>
    </xf>
    <xf numFmtId="0" fontId="6" fillId="2" borderId="3" xfId="0" applyNumberFormat="1" applyFont="1" applyFill="1" applyBorder="1" applyAlignment="1" applyProtection="1">
      <alignment vertical="center"/>
    </xf>
    <xf numFmtId="0" fontId="15" fillId="2" borderId="3" xfId="0" applyFont="1" applyFill="1" applyBorder="1" applyAlignment="1">
      <alignment vertical="center" wrapText="1"/>
    </xf>
    <xf numFmtId="0" fontId="6" fillId="0" borderId="3" xfId="0" applyNumberFormat="1" applyFont="1" applyFill="1" applyBorder="1" applyAlignment="1">
      <alignment horizontal="center" vertical="center"/>
    </xf>
    <xf numFmtId="0" fontId="0" fillId="0" borderId="0" xfId="0" applyAlignment="1"/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176" fontId="4" fillId="0" borderId="3" xfId="0" applyNumberFormat="1" applyFont="1" applyBorder="1" applyAlignment="1">
      <alignment horizontal="center" vertical="center"/>
    </xf>
    <xf numFmtId="0" fontId="20" fillId="0" borderId="3" xfId="0" applyFont="1" applyFill="1" applyBorder="1" applyAlignment="1" applyProtection="1">
      <alignment horizontal="center" vertical="center"/>
    </xf>
    <xf numFmtId="0" fontId="21" fillId="0" borderId="3" xfId="0" applyFont="1" applyFill="1" applyBorder="1" applyAlignment="1" applyProtection="1">
      <alignment horizontal="center" vertical="center"/>
    </xf>
    <xf numFmtId="49" fontId="20" fillId="0" borderId="3" xfId="0" applyNumberFormat="1" applyFont="1" applyFill="1" applyBorder="1" applyAlignment="1" applyProtection="1">
      <alignment horizontal="center" vertical="center" wrapText="1"/>
    </xf>
    <xf numFmtId="0" fontId="20" fillId="0" borderId="3" xfId="0" applyFont="1" applyFill="1" applyBorder="1" applyAlignment="1">
      <alignment horizontal="center" vertical="center"/>
    </xf>
    <xf numFmtId="49" fontId="20" fillId="0" borderId="3" xfId="0" applyNumberFormat="1" applyFont="1" applyFill="1" applyBorder="1" applyAlignment="1">
      <alignment horizontal="center" vertical="center" wrapText="1"/>
    </xf>
    <xf numFmtId="0" fontId="22" fillId="0" borderId="3" xfId="0" applyFont="1" applyFill="1" applyBorder="1" applyAlignment="1" applyProtection="1">
      <alignment horizontal="center" vertical="center" wrapText="1"/>
    </xf>
    <xf numFmtId="0" fontId="22" fillId="0" borderId="3" xfId="0" applyFont="1" applyFill="1" applyBorder="1" applyAlignment="1">
      <alignment horizontal="center" vertical="center" wrapText="1"/>
    </xf>
    <xf numFmtId="0" fontId="21" fillId="0" borderId="3" xfId="0" applyFont="1" applyFill="1" applyBorder="1" applyAlignment="1">
      <alignment horizontal="center" vertical="center"/>
    </xf>
    <xf numFmtId="178" fontId="23" fillId="0" borderId="3" xfId="0" applyNumberFormat="1" applyFont="1" applyFill="1" applyBorder="1" applyAlignment="1">
      <alignment horizontal="center" vertical="center" wrapText="1"/>
    </xf>
    <xf numFmtId="49" fontId="23" fillId="0" borderId="3" xfId="0" applyNumberFormat="1" applyFont="1" applyFill="1" applyBorder="1" applyAlignment="1">
      <alignment horizontal="center" vertical="center" wrapText="1"/>
    </xf>
    <xf numFmtId="0" fontId="12" fillId="0" borderId="0" xfId="0" applyFont="1">
      <alignment vertical="center"/>
    </xf>
    <xf numFmtId="0" fontId="25" fillId="0" borderId="3" xfId="0" applyFont="1" applyFill="1" applyBorder="1" applyAlignment="1" applyProtection="1">
      <alignment horizontal="center" vertical="center"/>
    </xf>
    <xf numFmtId="0" fontId="25" fillId="0" borderId="3" xfId="0" applyNumberFormat="1" applyFont="1" applyFill="1" applyBorder="1" applyAlignment="1" applyProtection="1">
      <alignment horizontal="center" vertical="center"/>
    </xf>
    <xf numFmtId="0" fontId="25" fillId="0" borderId="3" xfId="0" quotePrefix="1" applyFont="1" applyFill="1" applyBorder="1" applyAlignment="1" applyProtection="1">
      <alignment horizontal="center" vertical="center"/>
    </xf>
    <xf numFmtId="0" fontId="24" fillId="0" borderId="3" xfId="0" applyNumberFormat="1" applyFont="1" applyFill="1" applyBorder="1" applyAlignment="1">
      <alignment horizontal="center" vertical="center" wrapText="1"/>
    </xf>
    <xf numFmtId="178" fontId="23" fillId="0" borderId="3" xfId="0" applyNumberFormat="1" applyFont="1" applyFill="1" applyBorder="1" applyAlignment="1">
      <alignment vertical="center" wrapText="1"/>
    </xf>
    <xf numFmtId="0" fontId="20" fillId="0" borderId="3" xfId="0" applyFont="1" applyFill="1" applyBorder="1" applyAlignment="1" applyProtection="1">
      <alignment vertical="center" wrapText="1"/>
    </xf>
    <xf numFmtId="0" fontId="25" fillId="0" borderId="3" xfId="0" applyFont="1" applyFill="1" applyBorder="1" applyAlignment="1" applyProtection="1">
      <alignment vertical="center" wrapText="1"/>
    </xf>
    <xf numFmtId="0" fontId="25" fillId="0" borderId="3" xfId="0" applyNumberFormat="1" applyFont="1" applyFill="1" applyBorder="1" applyAlignment="1" applyProtection="1">
      <alignment vertical="center" wrapText="1"/>
    </xf>
    <xf numFmtId="0" fontId="20" fillId="0" borderId="3" xfId="0" applyFont="1" applyFill="1" applyBorder="1" applyAlignment="1">
      <alignment vertical="center" wrapText="1"/>
    </xf>
    <xf numFmtId="0" fontId="26" fillId="0" borderId="3" xfId="0" applyFont="1" applyFill="1" applyBorder="1" applyAlignment="1" applyProtection="1">
      <alignment horizontal="center" vertical="center"/>
    </xf>
    <xf numFmtId="0" fontId="28" fillId="0" borderId="1" xfId="0" applyFont="1" applyBorder="1" applyAlignment="1">
      <alignment horizontal="left" vertical="center"/>
    </xf>
    <xf numFmtId="0" fontId="28" fillId="0" borderId="1" xfId="0" applyFont="1" applyBorder="1" applyAlignment="1">
      <alignment horizontal="center" vertical="center"/>
    </xf>
    <xf numFmtId="0" fontId="28" fillId="0" borderId="0" xfId="0" applyFont="1">
      <alignment vertical="center"/>
    </xf>
    <xf numFmtId="0" fontId="30" fillId="0" borderId="3" xfId="0" applyFont="1" applyBorder="1" applyAlignment="1">
      <alignment horizontal="center" vertical="center"/>
    </xf>
    <xf numFmtId="0" fontId="27" fillId="0" borderId="3" xfId="0" applyFont="1" applyBorder="1" applyAlignment="1">
      <alignment horizontal="center" vertical="center"/>
    </xf>
    <xf numFmtId="0" fontId="27" fillId="0" borderId="0" xfId="0" applyFont="1">
      <alignment vertical="center"/>
    </xf>
    <xf numFmtId="177" fontId="27" fillId="0" borderId="3" xfId="0" applyNumberFormat="1" applyFont="1" applyBorder="1" applyAlignment="1">
      <alignment horizontal="center" vertical="center"/>
    </xf>
    <xf numFmtId="176" fontId="27" fillId="0" borderId="3" xfId="0" applyNumberFormat="1" applyFont="1" applyBorder="1" applyAlignment="1">
      <alignment horizontal="center" vertical="center"/>
    </xf>
    <xf numFmtId="176" fontId="31" fillId="0" borderId="3" xfId="0" applyNumberFormat="1" applyFont="1" applyBorder="1" applyAlignment="1">
      <alignment horizontal="center" vertical="center"/>
    </xf>
    <xf numFmtId="0" fontId="28" fillId="0" borderId="1" xfId="0" applyFont="1" applyBorder="1">
      <alignment vertical="center"/>
    </xf>
    <xf numFmtId="0" fontId="28" fillId="0" borderId="1" xfId="0" applyFont="1" applyBorder="1" applyAlignment="1">
      <alignment horizontal="right" vertical="center"/>
    </xf>
    <xf numFmtId="176" fontId="4" fillId="2" borderId="3" xfId="0" applyNumberFormat="1" applyFont="1" applyFill="1" applyBorder="1" applyAlignment="1">
      <alignment horizontal="center" vertical="center"/>
    </xf>
    <xf numFmtId="0" fontId="0" fillId="2" borderId="0" xfId="0" applyFill="1" applyAlignment="1"/>
    <xf numFmtId="0" fontId="29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9" fillId="0" borderId="1" xfId="0" applyFont="1" applyBorder="1" applyAlignment="1">
      <alignment horizontal="center" vertical="center"/>
    </xf>
  </cellXfs>
  <cellStyles count="8">
    <cellStyle name="常规" xfId="0" builtinId="0"/>
    <cellStyle name="常规 2" xfId="5"/>
    <cellStyle name="常规 3" xfId="3"/>
    <cellStyle name="常规 5" xfId="2"/>
    <cellStyle name="常规 6" xfId="7"/>
    <cellStyle name="常规 9" xfId="6"/>
    <cellStyle name="常规_Sheet1_1" xfId="4"/>
    <cellStyle name="千位分隔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5"/>
  <sheetViews>
    <sheetView tabSelected="1" workbookViewId="0">
      <selection activeCell="B22" sqref="B22"/>
    </sheetView>
  </sheetViews>
  <sheetFormatPr defaultRowHeight="13.5"/>
  <cols>
    <col min="1" max="5" width="25.625" customWidth="1"/>
  </cols>
  <sheetData>
    <row r="1" spans="1:5" ht="24" customHeight="1">
      <c r="A1" s="72" t="s">
        <v>141</v>
      </c>
      <c r="B1" s="72"/>
      <c r="C1" s="72"/>
      <c r="D1" s="72"/>
      <c r="E1" s="72"/>
    </row>
    <row r="2" spans="1:5" s="61" customFormat="1" ht="24" customHeight="1">
      <c r="A2" s="59" t="s">
        <v>142</v>
      </c>
      <c r="B2" s="60"/>
      <c r="C2" s="60"/>
      <c r="D2" s="68"/>
      <c r="E2" s="69" t="s">
        <v>133</v>
      </c>
    </row>
    <row r="3" spans="1:5" s="64" customFormat="1" ht="30" customHeight="1">
      <c r="A3" s="62" t="s">
        <v>138</v>
      </c>
      <c r="B3" s="63" t="s">
        <v>135</v>
      </c>
      <c r="C3" s="63" t="s">
        <v>136</v>
      </c>
      <c r="D3" s="63" t="s">
        <v>137</v>
      </c>
      <c r="E3" s="63" t="s">
        <v>134</v>
      </c>
    </row>
    <row r="4" spans="1:5" s="64" customFormat="1" ht="30" customHeight="1">
      <c r="A4" s="65" t="s">
        <v>143</v>
      </c>
      <c r="B4" s="66">
        <f>'2024年追加生均经费'!I13</f>
        <v>3516750</v>
      </c>
      <c r="C4" s="66">
        <f>'2024年追加专项预算'!K31</f>
        <v>8255152</v>
      </c>
      <c r="D4" s="67">
        <f>'2024年补缴职业年金'!E18</f>
        <v>2765542.59</v>
      </c>
      <c r="E4" s="66">
        <f t="shared" ref="E4" si="0">B4+C4+D4</f>
        <v>14537444.59</v>
      </c>
    </row>
    <row r="5" spans="1:5" s="64" customFormat="1" ht="30" customHeight="1">
      <c r="A5" s="63" t="s">
        <v>132</v>
      </c>
      <c r="B5" s="66">
        <f>SUM(B4:B4)</f>
        <v>3516750</v>
      </c>
      <c r="C5" s="66">
        <f>SUM(C4:C4)</f>
        <v>8255152</v>
      </c>
      <c r="D5" s="66">
        <f>SUM(D4:D4)</f>
        <v>2765542.59</v>
      </c>
      <c r="E5" s="66">
        <f>SUM(E4:E4)</f>
        <v>14537444.59</v>
      </c>
    </row>
  </sheetData>
  <mergeCells count="1">
    <mergeCell ref="A1:E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3"/>
  <sheetViews>
    <sheetView topLeftCell="B1" workbookViewId="0">
      <selection activeCell="I13" activeCellId="1" sqref="E13 I13"/>
    </sheetView>
  </sheetViews>
  <sheetFormatPr defaultRowHeight="13.5"/>
  <cols>
    <col min="1" max="1" width="7" style="34" hidden="1" customWidth="1"/>
    <col min="2" max="2" width="11.5" style="34" customWidth="1"/>
    <col min="3" max="3" width="10.375" style="34" customWidth="1"/>
    <col min="4" max="4" width="17.25" style="34" customWidth="1"/>
    <col min="5" max="5" width="14.5" style="34" customWidth="1"/>
    <col min="6" max="6" width="12.625" style="34" hidden="1" customWidth="1"/>
    <col min="7" max="7" width="15" style="34" customWidth="1"/>
    <col min="8" max="8" width="14.125" style="34" hidden="1" customWidth="1"/>
    <col min="9" max="9" width="13.125" style="71" customWidth="1"/>
    <col min="10" max="10" width="16.5" style="34" hidden="1" customWidth="1"/>
    <col min="11" max="16384" width="9" style="34"/>
  </cols>
  <sheetData>
    <row r="1" spans="1:10" ht="29.25" customHeight="1">
      <c r="A1" s="73" t="s">
        <v>140</v>
      </c>
      <c r="B1" s="73"/>
      <c r="C1" s="73"/>
      <c r="D1" s="73"/>
      <c r="E1" s="73"/>
      <c r="F1" s="73"/>
      <c r="G1" s="73"/>
      <c r="H1" s="73"/>
      <c r="I1" s="73"/>
      <c r="J1" s="73"/>
    </row>
    <row r="2" spans="1:10" ht="34.5" customHeight="1">
      <c r="A2" s="9" t="s">
        <v>80</v>
      </c>
      <c r="B2" s="9" t="s">
        <v>71</v>
      </c>
      <c r="C2" s="9" t="s">
        <v>72</v>
      </c>
      <c r="D2" s="35" t="s">
        <v>81</v>
      </c>
      <c r="E2" s="36" t="s">
        <v>82</v>
      </c>
      <c r="F2" s="36" t="s">
        <v>83</v>
      </c>
      <c r="G2" s="36" t="s">
        <v>84</v>
      </c>
      <c r="H2" s="36" t="s">
        <v>83</v>
      </c>
      <c r="I2" s="36" t="s">
        <v>85</v>
      </c>
      <c r="J2" s="36" t="s">
        <v>86</v>
      </c>
    </row>
    <row r="3" spans="1:10" s="1" customFormat="1" ht="24.95" customHeight="1">
      <c r="A3" s="9">
        <v>13</v>
      </c>
      <c r="B3" s="9" t="s">
        <v>73</v>
      </c>
      <c r="C3" s="9" t="s">
        <v>40</v>
      </c>
      <c r="D3" s="9" t="s">
        <v>87</v>
      </c>
      <c r="E3" s="37">
        <v>1932790</v>
      </c>
      <c r="F3" s="37">
        <v>75293</v>
      </c>
      <c r="G3" s="37">
        <v>2112490</v>
      </c>
      <c r="H3" s="37">
        <v>82283</v>
      </c>
      <c r="I3" s="70">
        <f t="shared" ref="I3:J12" si="0">G3-E3</f>
        <v>179700</v>
      </c>
      <c r="J3" s="37">
        <f t="shared" si="0"/>
        <v>6990</v>
      </c>
    </row>
    <row r="4" spans="1:10" s="1" customFormat="1" ht="24.95" customHeight="1">
      <c r="A4" s="9"/>
      <c r="B4" s="9" t="s">
        <v>73</v>
      </c>
      <c r="C4" s="9" t="s">
        <v>40</v>
      </c>
      <c r="D4" s="9" t="s">
        <v>74</v>
      </c>
      <c r="E4" s="37">
        <v>1926000</v>
      </c>
      <c r="F4" s="37">
        <v>52724.25</v>
      </c>
      <c r="G4" s="37">
        <v>2106000</v>
      </c>
      <c r="H4" s="37">
        <v>57651.75</v>
      </c>
      <c r="I4" s="70">
        <f t="shared" si="0"/>
        <v>180000</v>
      </c>
      <c r="J4" s="37">
        <f t="shared" si="0"/>
        <v>4927.5</v>
      </c>
    </row>
    <row r="5" spans="1:10" s="1" customFormat="1" ht="24.95" customHeight="1">
      <c r="A5" s="9"/>
      <c r="B5" s="9" t="s">
        <v>73</v>
      </c>
      <c r="C5" s="9" t="s">
        <v>19</v>
      </c>
      <c r="D5" s="9" t="s">
        <v>75</v>
      </c>
      <c r="E5" s="37">
        <v>2208300</v>
      </c>
      <c r="F5" s="37">
        <v>110415</v>
      </c>
      <c r="G5" s="37">
        <v>2543100</v>
      </c>
      <c r="H5" s="37">
        <v>127155</v>
      </c>
      <c r="I5" s="70">
        <f t="shared" si="0"/>
        <v>334800</v>
      </c>
      <c r="J5" s="37">
        <f t="shared" si="0"/>
        <v>16740</v>
      </c>
    </row>
    <row r="6" spans="1:10" s="1" customFormat="1" ht="24.95" customHeight="1">
      <c r="A6" s="9">
        <v>14</v>
      </c>
      <c r="B6" s="9" t="s">
        <v>73</v>
      </c>
      <c r="C6" s="9" t="s">
        <v>40</v>
      </c>
      <c r="D6" s="9" t="s">
        <v>76</v>
      </c>
      <c r="E6" s="37">
        <v>2248605</v>
      </c>
      <c r="F6" s="37">
        <v>112430.25</v>
      </c>
      <c r="G6" s="37">
        <v>2458755</v>
      </c>
      <c r="H6" s="37">
        <v>122937.75</v>
      </c>
      <c r="I6" s="70">
        <f t="shared" si="0"/>
        <v>210150</v>
      </c>
      <c r="J6" s="37">
        <f t="shared" si="0"/>
        <v>10507.5</v>
      </c>
    </row>
    <row r="7" spans="1:10" s="1" customFormat="1" ht="24.95" customHeight="1">
      <c r="A7" s="9">
        <v>15</v>
      </c>
      <c r="B7" s="9" t="s">
        <v>73</v>
      </c>
      <c r="C7" s="9" t="s">
        <v>40</v>
      </c>
      <c r="D7" s="9" t="s">
        <v>88</v>
      </c>
      <c r="E7" s="37">
        <v>2660225</v>
      </c>
      <c r="F7" s="37">
        <v>133011.25</v>
      </c>
      <c r="G7" s="37">
        <v>2906975</v>
      </c>
      <c r="H7" s="37">
        <v>145348.75</v>
      </c>
      <c r="I7" s="70">
        <f t="shared" si="0"/>
        <v>246750</v>
      </c>
      <c r="J7" s="37">
        <f t="shared" si="0"/>
        <v>12337.5</v>
      </c>
    </row>
    <row r="8" spans="1:10" s="1" customFormat="1" ht="24.95" customHeight="1">
      <c r="A8" s="9"/>
      <c r="B8" s="9" t="s">
        <v>73</v>
      </c>
      <c r="C8" s="9" t="s">
        <v>40</v>
      </c>
      <c r="D8" s="9" t="s">
        <v>89</v>
      </c>
      <c r="E8" s="37">
        <v>2921100</v>
      </c>
      <c r="F8" s="37">
        <v>146055</v>
      </c>
      <c r="G8" s="37">
        <v>3194100</v>
      </c>
      <c r="H8" s="37">
        <v>159705</v>
      </c>
      <c r="I8" s="70">
        <f t="shared" si="0"/>
        <v>273000</v>
      </c>
      <c r="J8" s="37">
        <f t="shared" si="0"/>
        <v>13650</v>
      </c>
    </row>
    <row r="9" spans="1:10" s="1" customFormat="1" ht="24.95" customHeight="1">
      <c r="A9" s="9">
        <v>16</v>
      </c>
      <c r="B9" s="9" t="s">
        <v>73</v>
      </c>
      <c r="C9" s="9" t="s">
        <v>40</v>
      </c>
      <c r="D9" s="9" t="s">
        <v>77</v>
      </c>
      <c r="E9" s="37">
        <v>2778255</v>
      </c>
      <c r="F9" s="37">
        <v>138912.75</v>
      </c>
      <c r="G9" s="37">
        <v>3037905</v>
      </c>
      <c r="H9" s="37">
        <v>151895.25</v>
      </c>
      <c r="I9" s="70">
        <f t="shared" si="0"/>
        <v>259650</v>
      </c>
      <c r="J9" s="37">
        <f t="shared" si="0"/>
        <v>12982.5</v>
      </c>
    </row>
    <row r="10" spans="1:10" s="1" customFormat="1" ht="24.95" customHeight="1">
      <c r="A10" s="9">
        <v>17</v>
      </c>
      <c r="B10" s="9" t="s">
        <v>73</v>
      </c>
      <c r="C10" s="9" t="s">
        <v>19</v>
      </c>
      <c r="D10" s="9" t="s">
        <v>78</v>
      </c>
      <c r="E10" s="37">
        <v>3728675</v>
      </c>
      <c r="F10" s="37">
        <v>186433.75</v>
      </c>
      <c r="G10" s="37">
        <v>4301975</v>
      </c>
      <c r="H10" s="37">
        <v>215098.75</v>
      </c>
      <c r="I10" s="70">
        <f t="shared" si="0"/>
        <v>573300</v>
      </c>
      <c r="J10" s="37">
        <f t="shared" si="0"/>
        <v>28665</v>
      </c>
    </row>
    <row r="11" spans="1:10" s="1" customFormat="1" ht="24.95" customHeight="1">
      <c r="A11" s="9">
        <v>18</v>
      </c>
      <c r="B11" s="9" t="s">
        <v>73</v>
      </c>
      <c r="C11" s="9" t="s">
        <v>19</v>
      </c>
      <c r="D11" s="9" t="s">
        <v>90</v>
      </c>
      <c r="E11" s="37">
        <v>3349875</v>
      </c>
      <c r="F11" s="37">
        <v>167493.75</v>
      </c>
      <c r="G11" s="37">
        <v>3870375</v>
      </c>
      <c r="H11" s="37">
        <v>193518.75</v>
      </c>
      <c r="I11" s="70">
        <f t="shared" si="0"/>
        <v>520500</v>
      </c>
      <c r="J11" s="37">
        <f t="shared" si="0"/>
        <v>26025</v>
      </c>
    </row>
    <row r="12" spans="1:10" s="1" customFormat="1" ht="24.95" customHeight="1">
      <c r="A12" s="9">
        <v>19</v>
      </c>
      <c r="B12" s="9" t="s">
        <v>73</v>
      </c>
      <c r="C12" s="9" t="s">
        <v>19</v>
      </c>
      <c r="D12" s="9" t="s">
        <v>79</v>
      </c>
      <c r="E12" s="37">
        <v>4791275</v>
      </c>
      <c r="F12" s="37">
        <v>239563.75</v>
      </c>
      <c r="G12" s="37">
        <v>5530175</v>
      </c>
      <c r="H12" s="37">
        <v>276508.75</v>
      </c>
      <c r="I12" s="70">
        <f t="shared" si="0"/>
        <v>738900</v>
      </c>
      <c r="J12" s="37">
        <f t="shared" si="0"/>
        <v>36945</v>
      </c>
    </row>
    <row r="13" spans="1:10" s="1" customFormat="1" ht="24.95" customHeight="1">
      <c r="A13" s="9"/>
      <c r="B13" s="21" t="s">
        <v>35</v>
      </c>
      <c r="C13" s="9"/>
      <c r="D13" s="9"/>
      <c r="E13" s="37">
        <f t="shared" ref="E13:J13" si="1">SUBTOTAL(9,E3:E12)</f>
        <v>28545100</v>
      </c>
      <c r="F13" s="37">
        <f t="shared" si="1"/>
        <v>1362332.75</v>
      </c>
      <c r="G13" s="37">
        <f t="shared" si="1"/>
        <v>32061850</v>
      </c>
      <c r="H13" s="37">
        <f t="shared" si="1"/>
        <v>1532102.75</v>
      </c>
      <c r="I13" s="70">
        <f t="shared" si="1"/>
        <v>3516750</v>
      </c>
      <c r="J13" s="37">
        <f t="shared" si="1"/>
        <v>169770</v>
      </c>
    </row>
  </sheetData>
  <mergeCells count="1">
    <mergeCell ref="A1:J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:M31"/>
  <sheetViews>
    <sheetView topLeftCell="B16" workbookViewId="0">
      <selection activeCell="I13" activeCellId="1" sqref="E13 I13"/>
    </sheetView>
  </sheetViews>
  <sheetFormatPr defaultRowHeight="13.5" outlineLevelRow="2"/>
  <cols>
    <col min="1" max="1" width="7.75" hidden="1" customWidth="1"/>
    <col min="2" max="2" width="27.25" customWidth="1"/>
    <col min="3" max="3" width="9.5" style="1" customWidth="1"/>
    <col min="4" max="4" width="9.875" customWidth="1"/>
    <col min="5" max="5" width="21.625" customWidth="1"/>
    <col min="6" max="6" width="20.25" style="2" customWidth="1"/>
    <col min="7" max="7" width="21.375" customWidth="1"/>
    <col min="8" max="8" width="7.625" customWidth="1"/>
    <col min="9" max="9" width="10.625" customWidth="1"/>
    <col min="10" max="10" width="9.375" customWidth="1"/>
    <col min="11" max="11" width="10.25" customWidth="1"/>
    <col min="12" max="12" width="8.875" style="1" customWidth="1"/>
    <col min="13" max="13" width="8.5" style="1" customWidth="1"/>
  </cols>
  <sheetData>
    <row r="1" spans="1:13" ht="22.5">
      <c r="B1" s="74" t="s">
        <v>139</v>
      </c>
      <c r="C1" s="74"/>
      <c r="D1" s="74"/>
      <c r="E1" s="74"/>
      <c r="F1" s="74"/>
      <c r="G1" s="74"/>
      <c r="H1" s="74"/>
      <c r="I1" s="74"/>
      <c r="J1" s="74"/>
      <c r="K1" s="74"/>
      <c r="L1" s="74"/>
      <c r="M1" s="75"/>
    </row>
    <row r="2" spans="1:13" s="8" customFormat="1" ht="30" customHeight="1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 t="s">
        <v>7</v>
      </c>
      <c r="I2" s="6" t="s">
        <v>8</v>
      </c>
      <c r="J2" s="7" t="s">
        <v>9</v>
      </c>
      <c r="K2" s="6" t="s">
        <v>10</v>
      </c>
      <c r="L2" s="6" t="s">
        <v>70</v>
      </c>
      <c r="M2" s="27" t="s">
        <v>65</v>
      </c>
    </row>
    <row r="3" spans="1:13" s="18" customFormat="1" ht="30" customHeight="1" outlineLevel="2">
      <c r="A3" s="13">
        <v>43</v>
      </c>
      <c r="B3" s="29" t="s">
        <v>26</v>
      </c>
      <c r="C3" s="29" t="s">
        <v>27</v>
      </c>
      <c r="D3" s="14" t="s">
        <v>11</v>
      </c>
      <c r="E3" s="15" t="s">
        <v>15</v>
      </c>
      <c r="F3" s="15" t="s">
        <v>16</v>
      </c>
      <c r="G3" s="15" t="s">
        <v>17</v>
      </c>
      <c r="H3" s="16" t="s">
        <v>18</v>
      </c>
      <c r="I3" s="12">
        <v>1</v>
      </c>
      <c r="J3" s="23">
        <v>300000</v>
      </c>
      <c r="K3" s="24">
        <f>I3*J3</f>
        <v>300000</v>
      </c>
      <c r="L3" s="26" t="s">
        <v>39</v>
      </c>
      <c r="M3" s="26" t="s">
        <v>66</v>
      </c>
    </row>
    <row r="4" spans="1:13" s="18" customFormat="1" ht="30" customHeight="1" outlineLevel="2">
      <c r="A4" s="13">
        <v>29</v>
      </c>
      <c r="B4" s="29" t="s">
        <v>26</v>
      </c>
      <c r="C4" s="29" t="s">
        <v>27</v>
      </c>
      <c r="D4" s="30" t="s">
        <v>23</v>
      </c>
      <c r="E4" s="15" t="s">
        <v>15</v>
      </c>
      <c r="F4" s="11" t="s">
        <v>24</v>
      </c>
      <c r="G4" s="11" t="s">
        <v>28</v>
      </c>
      <c r="H4" s="20" t="s">
        <v>21</v>
      </c>
      <c r="I4" s="24">
        <v>90</v>
      </c>
      <c r="J4" s="12">
        <v>5000</v>
      </c>
      <c r="K4" s="24">
        <v>450000</v>
      </c>
      <c r="L4" s="26" t="s">
        <v>39</v>
      </c>
      <c r="M4" s="26" t="s">
        <v>66</v>
      </c>
    </row>
    <row r="5" spans="1:13" s="18" customFormat="1" ht="30" customHeight="1" outlineLevel="2">
      <c r="A5" s="3">
        <v>5</v>
      </c>
      <c r="B5" s="29" t="s">
        <v>26</v>
      </c>
      <c r="C5" s="29" t="s">
        <v>27</v>
      </c>
      <c r="D5" s="10" t="s">
        <v>11</v>
      </c>
      <c r="E5" s="11" t="s">
        <v>12</v>
      </c>
      <c r="F5" s="11" t="s">
        <v>12</v>
      </c>
      <c r="G5" s="11" t="s">
        <v>13</v>
      </c>
      <c r="H5" s="12" t="s">
        <v>14</v>
      </c>
      <c r="I5" s="6">
        <v>1</v>
      </c>
      <c r="J5" s="22">
        <v>500000</v>
      </c>
      <c r="K5" s="24">
        <f>J5*I5</f>
        <v>500000</v>
      </c>
      <c r="L5" s="27" t="s">
        <v>38</v>
      </c>
      <c r="M5" s="26" t="s">
        <v>66</v>
      </c>
    </row>
    <row r="6" spans="1:13" s="18" customFormat="1" ht="30" customHeight="1" outlineLevel="2">
      <c r="A6" s="3">
        <v>6</v>
      </c>
      <c r="B6" s="29" t="s">
        <v>29</v>
      </c>
      <c r="C6" s="29" t="s">
        <v>27</v>
      </c>
      <c r="D6" s="10" t="s">
        <v>19</v>
      </c>
      <c r="E6" s="11" t="s">
        <v>12</v>
      </c>
      <c r="F6" s="11" t="s">
        <v>12</v>
      </c>
      <c r="G6" s="11" t="s">
        <v>13</v>
      </c>
      <c r="H6" s="12" t="s">
        <v>14</v>
      </c>
      <c r="I6" s="6">
        <v>1</v>
      </c>
      <c r="J6" s="22">
        <v>500000</v>
      </c>
      <c r="K6" s="24">
        <f>J6*I6</f>
        <v>500000</v>
      </c>
      <c r="L6" s="27" t="s">
        <v>38</v>
      </c>
      <c r="M6" s="26" t="s">
        <v>66</v>
      </c>
    </row>
    <row r="7" spans="1:13" s="18" customFormat="1" ht="30" customHeight="1" outlineLevel="2">
      <c r="A7" s="13">
        <v>31</v>
      </c>
      <c r="B7" s="14" t="s">
        <v>29</v>
      </c>
      <c r="C7" s="29" t="s">
        <v>27</v>
      </c>
      <c r="D7" s="14" t="s">
        <v>19</v>
      </c>
      <c r="E7" s="15" t="s">
        <v>15</v>
      </c>
      <c r="F7" s="15" t="s">
        <v>16</v>
      </c>
      <c r="G7" s="15" t="s">
        <v>17</v>
      </c>
      <c r="H7" s="16" t="s">
        <v>18</v>
      </c>
      <c r="I7" s="12">
        <v>1</v>
      </c>
      <c r="J7" s="23">
        <v>300000</v>
      </c>
      <c r="K7" s="24">
        <f>I7*J7</f>
        <v>300000</v>
      </c>
      <c r="L7" s="26" t="s">
        <v>39</v>
      </c>
      <c r="M7" s="26" t="s">
        <v>66</v>
      </c>
    </row>
    <row r="8" spans="1:13" s="18" customFormat="1" ht="30" customHeight="1" outlineLevel="2">
      <c r="A8" s="13">
        <v>30</v>
      </c>
      <c r="B8" s="11" t="s">
        <v>29</v>
      </c>
      <c r="C8" s="29" t="s">
        <v>27</v>
      </c>
      <c r="D8" s="19" t="s">
        <v>20</v>
      </c>
      <c r="E8" s="15" t="s">
        <v>15</v>
      </c>
      <c r="F8" s="15" t="s">
        <v>22</v>
      </c>
      <c r="G8" s="15" t="s">
        <v>25</v>
      </c>
      <c r="H8" s="20" t="s">
        <v>21</v>
      </c>
      <c r="I8" s="12">
        <v>60</v>
      </c>
      <c r="J8" s="12">
        <v>6000</v>
      </c>
      <c r="K8" s="24">
        <v>360000</v>
      </c>
      <c r="L8" s="26" t="s">
        <v>39</v>
      </c>
      <c r="M8" s="26" t="s">
        <v>66</v>
      </c>
    </row>
    <row r="9" spans="1:13" s="18" customFormat="1" ht="30" customHeight="1" outlineLevel="2">
      <c r="A9" s="13">
        <v>32</v>
      </c>
      <c r="B9" s="29" t="s">
        <v>30</v>
      </c>
      <c r="C9" s="29" t="s">
        <v>27</v>
      </c>
      <c r="D9" s="14" t="s">
        <v>19</v>
      </c>
      <c r="E9" s="15" t="s">
        <v>15</v>
      </c>
      <c r="F9" s="15" t="s">
        <v>16</v>
      </c>
      <c r="G9" s="15" t="s">
        <v>17</v>
      </c>
      <c r="H9" s="16" t="s">
        <v>18</v>
      </c>
      <c r="I9" s="12">
        <v>1</v>
      </c>
      <c r="J9" s="23">
        <v>300000</v>
      </c>
      <c r="K9" s="24">
        <f>I9*J9</f>
        <v>300000</v>
      </c>
      <c r="L9" s="26" t="s">
        <v>39</v>
      </c>
      <c r="M9" s="26" t="s">
        <v>66</v>
      </c>
    </row>
    <row r="10" spans="1:13" s="18" customFormat="1" ht="30" customHeight="1" outlineLevel="2">
      <c r="A10" s="3">
        <v>8</v>
      </c>
      <c r="B10" s="29" t="s">
        <v>30</v>
      </c>
      <c r="C10" s="29" t="s">
        <v>27</v>
      </c>
      <c r="D10" s="10" t="s">
        <v>19</v>
      </c>
      <c r="E10" s="11" t="s">
        <v>12</v>
      </c>
      <c r="F10" s="11" t="s">
        <v>12</v>
      </c>
      <c r="G10" s="11" t="s">
        <v>13</v>
      </c>
      <c r="H10" s="12" t="s">
        <v>14</v>
      </c>
      <c r="I10" s="6">
        <v>1</v>
      </c>
      <c r="J10" s="22">
        <v>500000</v>
      </c>
      <c r="K10" s="24">
        <f>J10*I10</f>
        <v>500000</v>
      </c>
      <c r="L10" s="27" t="s">
        <v>38</v>
      </c>
      <c r="M10" s="26" t="s">
        <v>66</v>
      </c>
    </row>
    <row r="11" spans="1:13" s="18" customFormat="1" ht="30" customHeight="1" outlineLevel="2">
      <c r="A11" s="3">
        <v>27</v>
      </c>
      <c r="B11" s="29" t="s">
        <v>31</v>
      </c>
      <c r="C11" s="29" t="s">
        <v>27</v>
      </c>
      <c r="D11" s="10" t="s">
        <v>19</v>
      </c>
      <c r="E11" s="11" t="s">
        <v>12</v>
      </c>
      <c r="F11" s="11" t="s">
        <v>12</v>
      </c>
      <c r="G11" s="11" t="s">
        <v>13</v>
      </c>
      <c r="H11" s="12" t="s">
        <v>14</v>
      </c>
      <c r="I11" s="6">
        <v>1</v>
      </c>
      <c r="J11" s="22">
        <v>500000</v>
      </c>
      <c r="K11" s="24">
        <f>J11*I11</f>
        <v>500000</v>
      </c>
      <c r="L11" s="27" t="s">
        <v>38</v>
      </c>
      <c r="M11" s="26" t="s">
        <v>66</v>
      </c>
    </row>
    <row r="12" spans="1:13" s="18" customFormat="1" ht="30" customHeight="1" outlineLevel="2">
      <c r="A12" s="3">
        <v>63</v>
      </c>
      <c r="B12" s="29" t="s">
        <v>31</v>
      </c>
      <c r="C12" s="29" t="s">
        <v>27</v>
      </c>
      <c r="D12" s="25" t="s">
        <v>32</v>
      </c>
      <c r="E12" s="11" t="s">
        <v>12</v>
      </c>
      <c r="F12" s="11" t="s">
        <v>12</v>
      </c>
      <c r="G12" s="11" t="s">
        <v>33</v>
      </c>
      <c r="H12" s="12" t="s">
        <v>14</v>
      </c>
      <c r="I12" s="6">
        <v>1</v>
      </c>
      <c r="J12" s="22">
        <v>30000</v>
      </c>
      <c r="K12" s="24">
        <f>J12*I12</f>
        <v>30000</v>
      </c>
      <c r="L12" s="27" t="s">
        <v>38</v>
      </c>
      <c r="M12" s="26" t="s">
        <v>66</v>
      </c>
    </row>
    <row r="13" spans="1:13" s="18" customFormat="1" ht="30" customHeight="1" outlineLevel="2">
      <c r="A13" s="13">
        <v>33</v>
      </c>
      <c r="B13" s="14" t="s">
        <v>34</v>
      </c>
      <c r="C13" s="29" t="s">
        <v>27</v>
      </c>
      <c r="D13" s="14" t="s">
        <v>19</v>
      </c>
      <c r="E13" s="15" t="s">
        <v>15</v>
      </c>
      <c r="F13" s="15" t="s">
        <v>16</v>
      </c>
      <c r="G13" s="15" t="s">
        <v>17</v>
      </c>
      <c r="H13" s="16" t="s">
        <v>18</v>
      </c>
      <c r="I13" s="12">
        <v>1</v>
      </c>
      <c r="J13" s="23">
        <v>300000</v>
      </c>
      <c r="K13" s="24">
        <f>I13*J13</f>
        <v>300000</v>
      </c>
      <c r="L13" s="26" t="s">
        <v>39</v>
      </c>
      <c r="M13" s="26" t="s">
        <v>66</v>
      </c>
    </row>
    <row r="14" spans="1:13" s="18" customFormat="1" ht="30" customHeight="1" outlineLevel="2">
      <c r="A14" s="13"/>
      <c r="B14" s="29" t="s">
        <v>26</v>
      </c>
      <c r="C14" s="29" t="s">
        <v>27</v>
      </c>
      <c r="D14" s="10" t="s">
        <v>49</v>
      </c>
      <c r="E14" s="11" t="s">
        <v>15</v>
      </c>
      <c r="F14" s="11" t="s">
        <v>50</v>
      </c>
      <c r="G14" s="11" t="s">
        <v>52</v>
      </c>
      <c r="H14" s="12" t="s">
        <v>45</v>
      </c>
      <c r="I14" s="17">
        <v>14</v>
      </c>
      <c r="J14" s="33">
        <v>7161</v>
      </c>
      <c r="K14" s="28">
        <v>100254</v>
      </c>
      <c r="L14" s="26" t="s">
        <v>39</v>
      </c>
      <c r="M14" s="27" t="s">
        <v>69</v>
      </c>
    </row>
    <row r="15" spans="1:13" s="18" customFormat="1" ht="30" customHeight="1" outlineLevel="2">
      <c r="A15" s="13"/>
      <c r="B15" s="29" t="s">
        <v>26</v>
      </c>
      <c r="C15" s="29" t="s">
        <v>27</v>
      </c>
      <c r="D15" s="10" t="s">
        <v>49</v>
      </c>
      <c r="E15" s="11" t="s">
        <v>15</v>
      </c>
      <c r="F15" s="11" t="s">
        <v>50</v>
      </c>
      <c r="G15" s="11" t="s">
        <v>53</v>
      </c>
      <c r="H15" s="12" t="s">
        <v>45</v>
      </c>
      <c r="I15" s="17">
        <v>13</v>
      </c>
      <c r="J15" s="33">
        <v>7161</v>
      </c>
      <c r="K15" s="28">
        <v>93093</v>
      </c>
      <c r="L15" s="26" t="s">
        <v>39</v>
      </c>
      <c r="M15" s="27" t="s">
        <v>69</v>
      </c>
    </row>
    <row r="16" spans="1:13" s="18" customFormat="1" ht="30" customHeight="1" outlineLevel="2">
      <c r="A16" s="13"/>
      <c r="B16" s="29" t="s">
        <v>26</v>
      </c>
      <c r="C16" s="29" t="s">
        <v>27</v>
      </c>
      <c r="D16" s="10" t="s">
        <v>49</v>
      </c>
      <c r="E16" s="11" t="s">
        <v>46</v>
      </c>
      <c r="F16" s="11" t="s">
        <v>46</v>
      </c>
      <c r="G16" s="11" t="s">
        <v>47</v>
      </c>
      <c r="H16" s="12" t="s">
        <v>48</v>
      </c>
      <c r="I16" s="17">
        <v>40</v>
      </c>
      <c r="J16" s="33">
        <v>6000</v>
      </c>
      <c r="K16" s="28">
        <f>I16*J16</f>
        <v>240000</v>
      </c>
      <c r="L16" s="26" t="s">
        <v>39</v>
      </c>
      <c r="M16" s="27" t="s">
        <v>69</v>
      </c>
    </row>
    <row r="17" spans="1:13" s="18" customFormat="1" ht="30" customHeight="1" outlineLevel="2">
      <c r="A17" s="13"/>
      <c r="B17" s="29" t="s">
        <v>54</v>
      </c>
      <c r="C17" s="29" t="s">
        <v>27</v>
      </c>
      <c r="D17" s="10" t="s">
        <v>40</v>
      </c>
      <c r="E17" s="11" t="s">
        <v>12</v>
      </c>
      <c r="F17" s="11" t="s">
        <v>12</v>
      </c>
      <c r="G17" s="11" t="s">
        <v>13</v>
      </c>
      <c r="H17" s="12" t="s">
        <v>14</v>
      </c>
      <c r="I17" s="6">
        <v>1</v>
      </c>
      <c r="J17" s="22">
        <v>500000</v>
      </c>
      <c r="K17" s="24">
        <v>500000</v>
      </c>
      <c r="L17" s="27" t="s">
        <v>38</v>
      </c>
      <c r="M17" s="27" t="s">
        <v>69</v>
      </c>
    </row>
    <row r="18" spans="1:13" s="18" customFormat="1" ht="30" customHeight="1" outlineLevel="2">
      <c r="A18" s="13"/>
      <c r="B18" s="29" t="s">
        <v>55</v>
      </c>
      <c r="C18" s="29" t="s">
        <v>27</v>
      </c>
      <c r="D18" s="10" t="s">
        <v>37</v>
      </c>
      <c r="E18" s="11" t="s">
        <v>41</v>
      </c>
      <c r="F18" s="11" t="s">
        <v>42</v>
      </c>
      <c r="G18" s="11" t="s">
        <v>43</v>
      </c>
      <c r="H18" s="12" t="s">
        <v>14</v>
      </c>
      <c r="I18" s="17">
        <v>1</v>
      </c>
      <c r="J18" s="33">
        <v>300000</v>
      </c>
      <c r="K18" s="28">
        <v>300000</v>
      </c>
      <c r="L18" s="26" t="s">
        <v>67</v>
      </c>
      <c r="M18" s="27" t="s">
        <v>69</v>
      </c>
    </row>
    <row r="19" spans="1:13" s="18" customFormat="1" ht="30" customHeight="1" outlineLevel="2">
      <c r="A19" s="13"/>
      <c r="B19" s="29" t="s">
        <v>29</v>
      </c>
      <c r="C19" s="29" t="s">
        <v>27</v>
      </c>
      <c r="D19" s="10" t="s">
        <v>20</v>
      </c>
      <c r="E19" s="11" t="s">
        <v>15</v>
      </c>
      <c r="F19" s="11" t="s">
        <v>36</v>
      </c>
      <c r="G19" s="11" t="s">
        <v>44</v>
      </c>
      <c r="H19" s="12" t="s">
        <v>45</v>
      </c>
      <c r="I19" s="17">
        <v>21</v>
      </c>
      <c r="J19" s="33">
        <v>18000</v>
      </c>
      <c r="K19" s="28">
        <v>378000</v>
      </c>
      <c r="L19" s="26" t="s">
        <v>39</v>
      </c>
      <c r="M19" s="27" t="s">
        <v>69</v>
      </c>
    </row>
    <row r="20" spans="1:13" s="18" customFormat="1" ht="30" customHeight="1" outlineLevel="2">
      <c r="A20" s="13"/>
      <c r="B20" s="29" t="s">
        <v>29</v>
      </c>
      <c r="C20" s="29" t="s">
        <v>27</v>
      </c>
      <c r="D20" s="10" t="s">
        <v>20</v>
      </c>
      <c r="E20" s="11" t="s">
        <v>15</v>
      </c>
      <c r="F20" s="11" t="s">
        <v>56</v>
      </c>
      <c r="G20" s="11" t="s">
        <v>57</v>
      </c>
      <c r="H20" s="12" t="s">
        <v>51</v>
      </c>
      <c r="I20" s="17">
        <v>200</v>
      </c>
      <c r="J20" s="33">
        <v>400</v>
      </c>
      <c r="K20" s="28">
        <v>80000</v>
      </c>
      <c r="L20" s="26" t="s">
        <v>39</v>
      </c>
      <c r="M20" s="27" t="s">
        <v>69</v>
      </c>
    </row>
    <row r="21" spans="1:13" s="18" customFormat="1" ht="30" customHeight="1" outlineLevel="2">
      <c r="A21" s="13"/>
      <c r="B21" s="29" t="s">
        <v>29</v>
      </c>
      <c r="C21" s="29" t="s">
        <v>27</v>
      </c>
      <c r="D21" s="10" t="s">
        <v>19</v>
      </c>
      <c r="E21" s="11" t="s">
        <v>46</v>
      </c>
      <c r="F21" s="11" t="s">
        <v>46</v>
      </c>
      <c r="G21" s="11" t="s">
        <v>47</v>
      </c>
      <c r="H21" s="12" t="s">
        <v>48</v>
      </c>
      <c r="I21" s="17">
        <v>20</v>
      </c>
      <c r="J21" s="33">
        <v>6000</v>
      </c>
      <c r="K21" s="28">
        <f>I21*J21</f>
        <v>120000</v>
      </c>
      <c r="L21" s="26" t="s">
        <v>39</v>
      </c>
      <c r="M21" s="27" t="s">
        <v>69</v>
      </c>
    </row>
    <row r="22" spans="1:13" s="18" customFormat="1" ht="30" customHeight="1" outlineLevel="2">
      <c r="A22" s="13"/>
      <c r="B22" s="31" t="s">
        <v>58</v>
      </c>
      <c r="C22" s="29" t="s">
        <v>27</v>
      </c>
      <c r="D22" s="10" t="s">
        <v>40</v>
      </c>
      <c r="E22" s="11" t="s">
        <v>12</v>
      </c>
      <c r="F22" s="11" t="s">
        <v>12</v>
      </c>
      <c r="G22" s="11" t="s">
        <v>13</v>
      </c>
      <c r="H22" s="12" t="s">
        <v>14</v>
      </c>
      <c r="I22" s="6">
        <v>1</v>
      </c>
      <c r="J22" s="22">
        <v>500000</v>
      </c>
      <c r="K22" s="24">
        <v>500000</v>
      </c>
      <c r="L22" s="27" t="s">
        <v>38</v>
      </c>
      <c r="M22" s="27" t="s">
        <v>69</v>
      </c>
    </row>
    <row r="23" spans="1:13" s="18" customFormat="1" ht="30" customHeight="1" outlineLevel="2">
      <c r="A23" s="13"/>
      <c r="B23" s="31" t="s">
        <v>58</v>
      </c>
      <c r="C23" s="29" t="s">
        <v>27</v>
      </c>
      <c r="D23" s="10" t="s">
        <v>37</v>
      </c>
      <c r="E23" s="11" t="s">
        <v>41</v>
      </c>
      <c r="F23" s="11" t="s">
        <v>42</v>
      </c>
      <c r="G23" s="11" t="s">
        <v>43</v>
      </c>
      <c r="H23" s="12" t="s">
        <v>14</v>
      </c>
      <c r="I23" s="17">
        <v>1</v>
      </c>
      <c r="J23" s="33">
        <v>300000</v>
      </c>
      <c r="K23" s="28">
        <v>300000</v>
      </c>
      <c r="L23" s="26" t="s">
        <v>67</v>
      </c>
      <c r="M23" s="27" t="s">
        <v>69</v>
      </c>
    </row>
    <row r="24" spans="1:13" s="18" customFormat="1" ht="30" customHeight="1" outlineLevel="2">
      <c r="A24" s="13"/>
      <c r="B24" s="29" t="s">
        <v>30</v>
      </c>
      <c r="C24" s="29" t="s">
        <v>27</v>
      </c>
      <c r="D24" s="10" t="s">
        <v>19</v>
      </c>
      <c r="E24" s="11" t="s">
        <v>46</v>
      </c>
      <c r="F24" s="11" t="s">
        <v>46</v>
      </c>
      <c r="G24" s="11" t="s">
        <v>59</v>
      </c>
      <c r="H24" s="12" t="s">
        <v>48</v>
      </c>
      <c r="I24" s="17">
        <v>20</v>
      </c>
      <c r="J24" s="33">
        <v>6000</v>
      </c>
      <c r="K24" s="28">
        <f>I24*J24</f>
        <v>120000</v>
      </c>
      <c r="L24" s="26" t="s">
        <v>68</v>
      </c>
      <c r="M24" s="27" t="s">
        <v>69</v>
      </c>
    </row>
    <row r="25" spans="1:13" s="18" customFormat="1" ht="30" customHeight="1" outlineLevel="2">
      <c r="A25" s="13"/>
      <c r="B25" s="29" t="s">
        <v>34</v>
      </c>
      <c r="C25" s="29" t="s">
        <v>27</v>
      </c>
      <c r="D25" s="10" t="s">
        <v>20</v>
      </c>
      <c r="E25" s="11" t="s">
        <v>15</v>
      </c>
      <c r="F25" s="11" t="s">
        <v>50</v>
      </c>
      <c r="G25" s="11" t="s">
        <v>60</v>
      </c>
      <c r="H25" s="12" t="s">
        <v>45</v>
      </c>
      <c r="I25" s="17">
        <v>5</v>
      </c>
      <c r="J25" s="33">
        <v>7161</v>
      </c>
      <c r="K25" s="28">
        <v>35805</v>
      </c>
      <c r="L25" s="26" t="s">
        <v>68</v>
      </c>
      <c r="M25" s="27" t="s">
        <v>69</v>
      </c>
    </row>
    <row r="26" spans="1:13" s="18" customFormat="1" ht="30" customHeight="1" outlineLevel="2">
      <c r="A26" s="13"/>
      <c r="B26" s="29" t="s">
        <v>34</v>
      </c>
      <c r="C26" s="29" t="s">
        <v>27</v>
      </c>
      <c r="D26" s="10" t="s">
        <v>20</v>
      </c>
      <c r="E26" s="11" t="s">
        <v>15</v>
      </c>
      <c r="F26" s="11" t="s">
        <v>36</v>
      </c>
      <c r="G26" s="11" t="s">
        <v>61</v>
      </c>
      <c r="H26" s="12" t="s">
        <v>45</v>
      </c>
      <c r="I26" s="17">
        <v>19</v>
      </c>
      <c r="J26" s="33">
        <v>12000</v>
      </c>
      <c r="K26" s="28">
        <v>228000</v>
      </c>
      <c r="L26" s="26" t="s">
        <v>68</v>
      </c>
      <c r="M26" s="27" t="s">
        <v>69</v>
      </c>
    </row>
    <row r="27" spans="1:13" s="18" customFormat="1" ht="30" customHeight="1" outlineLevel="2">
      <c r="A27" s="13"/>
      <c r="B27" s="29" t="s">
        <v>34</v>
      </c>
      <c r="C27" s="29" t="s">
        <v>27</v>
      </c>
      <c r="D27" s="10" t="s">
        <v>19</v>
      </c>
      <c r="E27" s="11" t="s">
        <v>46</v>
      </c>
      <c r="F27" s="11" t="s">
        <v>46</v>
      </c>
      <c r="G27" s="11" t="s">
        <v>47</v>
      </c>
      <c r="H27" s="12" t="s">
        <v>48</v>
      </c>
      <c r="I27" s="17">
        <v>20</v>
      </c>
      <c r="J27" s="33">
        <v>6000</v>
      </c>
      <c r="K27" s="28">
        <f>I27*J27</f>
        <v>120000</v>
      </c>
      <c r="L27" s="26" t="s">
        <v>68</v>
      </c>
      <c r="M27" s="27" t="s">
        <v>69</v>
      </c>
    </row>
    <row r="28" spans="1:13" s="18" customFormat="1" ht="30" customHeight="1" outlineLevel="2">
      <c r="A28" s="13"/>
      <c r="B28" s="29" t="s">
        <v>62</v>
      </c>
      <c r="C28" s="29" t="s">
        <v>27</v>
      </c>
      <c r="D28" s="10" t="s">
        <v>40</v>
      </c>
      <c r="E28" s="11" t="s">
        <v>12</v>
      </c>
      <c r="F28" s="11" t="s">
        <v>12</v>
      </c>
      <c r="G28" s="11" t="s">
        <v>13</v>
      </c>
      <c r="H28" s="12" t="s">
        <v>14</v>
      </c>
      <c r="I28" s="6">
        <v>1</v>
      </c>
      <c r="J28" s="22">
        <v>500000</v>
      </c>
      <c r="K28" s="24">
        <v>500000</v>
      </c>
      <c r="L28" s="27" t="s">
        <v>38</v>
      </c>
      <c r="M28" s="27" t="s">
        <v>69</v>
      </c>
    </row>
    <row r="29" spans="1:13" s="18" customFormat="1" ht="30" customHeight="1" outlineLevel="2">
      <c r="A29" s="13"/>
      <c r="B29" s="29" t="s">
        <v>63</v>
      </c>
      <c r="C29" s="29" t="s">
        <v>27</v>
      </c>
      <c r="D29" s="10" t="s">
        <v>37</v>
      </c>
      <c r="E29" s="11" t="s">
        <v>41</v>
      </c>
      <c r="F29" s="11" t="s">
        <v>42</v>
      </c>
      <c r="G29" s="11" t="s">
        <v>43</v>
      </c>
      <c r="H29" s="12" t="s">
        <v>14</v>
      </c>
      <c r="I29" s="17">
        <v>1</v>
      </c>
      <c r="J29" s="33">
        <v>300000</v>
      </c>
      <c r="K29" s="28">
        <v>300000</v>
      </c>
      <c r="L29" s="26" t="s">
        <v>67</v>
      </c>
      <c r="M29" s="27" t="s">
        <v>69</v>
      </c>
    </row>
    <row r="30" spans="1:13" s="18" customFormat="1" ht="30" customHeight="1" outlineLevel="2">
      <c r="A30" s="13"/>
      <c r="B30" s="29" t="s">
        <v>64</v>
      </c>
      <c r="C30" s="29" t="s">
        <v>27</v>
      </c>
      <c r="D30" s="10" t="s">
        <v>37</v>
      </c>
      <c r="E30" s="11" t="s">
        <v>41</v>
      </c>
      <c r="F30" s="11" t="s">
        <v>42</v>
      </c>
      <c r="G30" s="11" t="s">
        <v>43</v>
      </c>
      <c r="H30" s="12" t="s">
        <v>14</v>
      </c>
      <c r="I30" s="17">
        <v>1</v>
      </c>
      <c r="J30" s="33">
        <v>300000</v>
      </c>
      <c r="K30" s="28">
        <v>300000</v>
      </c>
      <c r="L30" s="26" t="s">
        <v>67</v>
      </c>
      <c r="M30" s="27" t="s">
        <v>69</v>
      </c>
    </row>
    <row r="31" spans="1:13" s="18" customFormat="1" ht="30" customHeight="1" outlineLevel="1">
      <c r="A31" s="13"/>
      <c r="B31" s="29"/>
      <c r="C31" s="32" t="s">
        <v>35</v>
      </c>
      <c r="D31" s="10"/>
      <c r="E31" s="11"/>
      <c r="F31" s="11"/>
      <c r="G31" s="11"/>
      <c r="H31" s="12"/>
      <c r="I31" s="17"/>
      <c r="J31" s="33"/>
      <c r="K31" s="28">
        <f>SUBTOTAL(9,K3:K30)</f>
        <v>8255152</v>
      </c>
      <c r="L31" s="26"/>
      <c r="M31" s="27"/>
    </row>
  </sheetData>
  <autoFilter ref="A2:S31"/>
  <mergeCells count="1">
    <mergeCell ref="B1:M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:F18"/>
  <sheetViews>
    <sheetView workbookViewId="0">
      <selection activeCell="I13" activeCellId="1" sqref="E13 I13"/>
    </sheetView>
  </sheetViews>
  <sheetFormatPr defaultRowHeight="13.5" outlineLevelRow="2"/>
  <cols>
    <col min="1" max="1" width="32.75" customWidth="1"/>
    <col min="2" max="2" width="11.625" customWidth="1"/>
    <col min="4" max="4" width="23.75" customWidth="1"/>
    <col min="5" max="5" width="16.5" customWidth="1"/>
    <col min="6" max="6" width="16.375" customWidth="1"/>
  </cols>
  <sheetData>
    <row r="1" spans="1:6" ht="36.75" customHeight="1">
      <c r="A1" s="76" t="s">
        <v>105</v>
      </c>
      <c r="B1" s="76"/>
      <c r="C1" s="76"/>
      <c r="D1" s="76"/>
      <c r="E1" s="76"/>
      <c r="F1" s="75"/>
    </row>
    <row r="2" spans="1:6" s="48" customFormat="1" ht="20.100000000000001" customHeight="1">
      <c r="A2" s="53" t="s">
        <v>91</v>
      </c>
      <c r="B2" s="46" t="s">
        <v>2</v>
      </c>
      <c r="C2" s="46" t="s">
        <v>92</v>
      </c>
      <c r="D2" s="47" t="s">
        <v>93</v>
      </c>
      <c r="E2" s="47" t="s">
        <v>94</v>
      </c>
      <c r="F2" s="46" t="s">
        <v>108</v>
      </c>
    </row>
    <row r="3" spans="1:6" ht="20.100000000000001" customHeight="1" outlineLevel="2">
      <c r="A3" s="54" t="s">
        <v>54</v>
      </c>
      <c r="B3" s="39" t="s">
        <v>106</v>
      </c>
      <c r="C3" s="38" t="s">
        <v>96</v>
      </c>
      <c r="D3" s="43" t="s">
        <v>97</v>
      </c>
      <c r="E3" s="45">
        <v>121380.02</v>
      </c>
      <c r="F3" s="45" t="s">
        <v>107</v>
      </c>
    </row>
    <row r="4" spans="1:6" ht="20.100000000000001" customHeight="1" outlineLevel="2">
      <c r="A4" s="57" t="s">
        <v>29</v>
      </c>
      <c r="B4" s="39" t="s">
        <v>106</v>
      </c>
      <c r="C4" s="41" t="s">
        <v>98</v>
      </c>
      <c r="D4" s="44" t="s">
        <v>99</v>
      </c>
      <c r="E4" s="45">
        <v>253466.42</v>
      </c>
      <c r="F4" s="45" t="s">
        <v>107</v>
      </c>
    </row>
    <row r="5" spans="1:6" ht="20.100000000000001" customHeight="1" outlineLevel="2">
      <c r="A5" s="57" t="s">
        <v>30</v>
      </c>
      <c r="B5" s="39" t="s">
        <v>106</v>
      </c>
      <c r="C5" s="41" t="s">
        <v>100</v>
      </c>
      <c r="D5" s="42" t="s">
        <v>101</v>
      </c>
      <c r="E5" s="45">
        <v>251092.72</v>
      </c>
      <c r="F5" s="45" t="s">
        <v>107</v>
      </c>
    </row>
    <row r="6" spans="1:6" ht="20.100000000000001" customHeight="1" outlineLevel="2">
      <c r="A6" s="57" t="s">
        <v>30</v>
      </c>
      <c r="B6" s="39" t="s">
        <v>106</v>
      </c>
      <c r="C6" s="41" t="s">
        <v>95</v>
      </c>
      <c r="D6" s="42" t="s">
        <v>102</v>
      </c>
      <c r="E6" s="45">
        <v>381268.98</v>
      </c>
      <c r="F6" s="45" t="s">
        <v>107</v>
      </c>
    </row>
    <row r="7" spans="1:6" ht="20.100000000000001" customHeight="1" outlineLevel="2">
      <c r="A7" s="54" t="s">
        <v>62</v>
      </c>
      <c r="B7" s="39" t="s">
        <v>106</v>
      </c>
      <c r="C7" s="38" t="s">
        <v>103</v>
      </c>
      <c r="D7" s="40" t="s">
        <v>104</v>
      </c>
      <c r="E7" s="45">
        <v>2451.75</v>
      </c>
      <c r="F7" s="45" t="s">
        <v>107</v>
      </c>
    </row>
    <row r="8" spans="1:6" ht="20.100000000000001" customHeight="1" outlineLevel="2">
      <c r="A8" s="55" t="s">
        <v>110</v>
      </c>
      <c r="B8" s="39" t="s">
        <v>106</v>
      </c>
      <c r="C8" s="49" t="s">
        <v>112</v>
      </c>
      <c r="D8" s="49" t="s">
        <v>113</v>
      </c>
      <c r="E8" s="52">
        <v>348495.32</v>
      </c>
      <c r="F8" s="45" t="s">
        <v>109</v>
      </c>
    </row>
    <row r="9" spans="1:6" ht="20.100000000000001" customHeight="1" outlineLevel="2">
      <c r="A9" s="55" t="s">
        <v>110</v>
      </c>
      <c r="B9" s="39" t="s">
        <v>106</v>
      </c>
      <c r="C9" s="49" t="s">
        <v>114</v>
      </c>
      <c r="D9" s="49" t="s">
        <v>115</v>
      </c>
      <c r="E9" s="52">
        <v>21890.58</v>
      </c>
      <c r="F9" s="45" t="s">
        <v>109</v>
      </c>
    </row>
    <row r="10" spans="1:6" ht="20.100000000000001" customHeight="1" outlineLevel="2">
      <c r="A10" s="55" t="s">
        <v>111</v>
      </c>
      <c r="B10" s="39" t="s">
        <v>106</v>
      </c>
      <c r="C10" s="49" t="s">
        <v>116</v>
      </c>
      <c r="D10" s="51" t="s">
        <v>117</v>
      </c>
      <c r="E10" s="52">
        <v>41600.14</v>
      </c>
      <c r="F10" s="45" t="s">
        <v>109</v>
      </c>
    </row>
    <row r="11" spans="1:6" ht="20.100000000000001" customHeight="1" outlineLevel="2">
      <c r="A11" s="55" t="s">
        <v>111</v>
      </c>
      <c r="B11" s="39" t="s">
        <v>106</v>
      </c>
      <c r="C11" s="49" t="s">
        <v>118</v>
      </c>
      <c r="D11" s="49" t="s">
        <v>119</v>
      </c>
      <c r="E11" s="52">
        <v>17647</v>
      </c>
      <c r="F11" s="45" t="s">
        <v>109</v>
      </c>
    </row>
    <row r="12" spans="1:6" ht="20.100000000000001" customHeight="1" outlineLevel="2">
      <c r="A12" s="56" t="s">
        <v>26</v>
      </c>
      <c r="B12" s="39" t="s">
        <v>106</v>
      </c>
      <c r="C12" s="50" t="s">
        <v>120</v>
      </c>
      <c r="D12" s="49" t="s">
        <v>121</v>
      </c>
      <c r="E12" s="52">
        <v>96710.74</v>
      </c>
      <c r="F12" s="45" t="s">
        <v>109</v>
      </c>
    </row>
    <row r="13" spans="1:6" ht="20.100000000000001" customHeight="1" outlineLevel="2">
      <c r="A13" s="55" t="s">
        <v>26</v>
      </c>
      <c r="B13" s="39" t="s">
        <v>106</v>
      </c>
      <c r="C13" s="49" t="s">
        <v>122</v>
      </c>
      <c r="D13" s="49" t="s">
        <v>123</v>
      </c>
      <c r="E13" s="52">
        <v>260514.89</v>
      </c>
      <c r="F13" s="45" t="s">
        <v>109</v>
      </c>
    </row>
    <row r="14" spans="1:6" ht="20.100000000000001" customHeight="1" outlineLevel="2">
      <c r="A14" s="55" t="s">
        <v>26</v>
      </c>
      <c r="B14" s="39" t="s">
        <v>106</v>
      </c>
      <c r="C14" s="49" t="s">
        <v>124</v>
      </c>
      <c r="D14" s="49" t="s">
        <v>125</v>
      </c>
      <c r="E14" s="52">
        <v>236480.33</v>
      </c>
      <c r="F14" s="45" t="s">
        <v>109</v>
      </c>
    </row>
    <row r="15" spans="1:6" ht="20.100000000000001" customHeight="1" outlineLevel="2">
      <c r="A15" s="55" t="s">
        <v>26</v>
      </c>
      <c r="B15" s="39" t="s">
        <v>106</v>
      </c>
      <c r="C15" s="49" t="s">
        <v>126</v>
      </c>
      <c r="D15" s="49" t="s">
        <v>127</v>
      </c>
      <c r="E15" s="52">
        <v>345013.11</v>
      </c>
      <c r="F15" s="45" t="s">
        <v>109</v>
      </c>
    </row>
    <row r="16" spans="1:6" ht="20.100000000000001" customHeight="1" outlineLevel="2">
      <c r="A16" s="55" t="s">
        <v>26</v>
      </c>
      <c r="B16" s="39" t="s">
        <v>106</v>
      </c>
      <c r="C16" s="49" t="s">
        <v>128</v>
      </c>
      <c r="D16" s="49" t="s">
        <v>129</v>
      </c>
      <c r="E16" s="52">
        <v>237318.83</v>
      </c>
      <c r="F16" s="45" t="s">
        <v>109</v>
      </c>
    </row>
    <row r="17" spans="1:6" ht="20.100000000000001" customHeight="1" outlineLevel="2">
      <c r="A17" s="55" t="s">
        <v>26</v>
      </c>
      <c r="B17" s="39" t="s">
        <v>106</v>
      </c>
      <c r="C17" s="49" t="s">
        <v>130</v>
      </c>
      <c r="D17" s="49" t="s">
        <v>131</v>
      </c>
      <c r="E17" s="52">
        <v>150211.76</v>
      </c>
      <c r="F17" s="45" t="s">
        <v>109</v>
      </c>
    </row>
    <row r="18" spans="1:6" ht="20.100000000000001" customHeight="1" outlineLevel="1">
      <c r="A18" s="55"/>
      <c r="B18" s="58" t="s">
        <v>35</v>
      </c>
      <c r="C18" s="49"/>
      <c r="D18" s="49"/>
      <c r="E18" s="52">
        <f>SUBTOTAL(9,E3:E17)</f>
        <v>2765542.59</v>
      </c>
      <c r="F18" s="45"/>
    </row>
  </sheetData>
  <autoFilter ref="A2:F18"/>
  <sortState ref="A3:J83">
    <sortCondition ref="B2"/>
  </sortState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r:id="rId1"/>
  <headerFooter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6</vt:i4>
      </vt:variant>
    </vt:vector>
  </HeadingPairs>
  <TitlesOfParts>
    <vt:vector size="10" baseType="lpstr">
      <vt:lpstr>汇总</vt:lpstr>
      <vt:lpstr>2024年追加生均经费</vt:lpstr>
      <vt:lpstr>2024年追加专项预算</vt:lpstr>
      <vt:lpstr>2024年补缴职业年金</vt:lpstr>
      <vt:lpstr>'2024年补缴职业年金'!Print_Area</vt:lpstr>
      <vt:lpstr>'2024年追加生均经费'!Print_Area</vt:lpstr>
      <vt:lpstr>'2024年追加专项预算'!Print_Area</vt:lpstr>
      <vt:lpstr>'2024年补缴职业年金'!Print_Titles</vt:lpstr>
      <vt:lpstr>'2024年追加生均经费'!Print_Titles</vt:lpstr>
      <vt:lpstr>'2024年追加专项预算'!Print_Titles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meng</cp:lastModifiedBy>
  <cp:lastPrinted>2024-12-18T02:25:14Z</cp:lastPrinted>
  <dcterms:created xsi:type="dcterms:W3CDTF">2024-12-12T00:37:26Z</dcterms:created>
  <dcterms:modified xsi:type="dcterms:W3CDTF">2025-02-17T05:50:49Z</dcterms:modified>
</cp:coreProperties>
</file>