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75" windowHeight="12270"/>
  </bookViews>
  <sheets>
    <sheet name="汇总" sheetId="4" r:id="rId1"/>
    <sheet name="2024年追加生均经费" sheetId="3" state="hidden" r:id="rId2"/>
    <sheet name="2024年追加专项预算" sheetId="1" state="hidden" r:id="rId3"/>
    <sheet name="2024年补缴职业年金" sheetId="5" state="hidden" r:id="rId4"/>
  </sheets>
  <definedNames>
    <definedName name="_xlnm._FilterDatabase" localSheetId="3" hidden="1">'2024年补缴职业年金'!$A$2:$F$19</definedName>
    <definedName name="_xlnm._FilterDatabase" localSheetId="2" hidden="1">'2024年追加专项预算'!$A$2:$S$44</definedName>
    <definedName name="_xlnm.Print_Area" localSheetId="3">'2024年补缴职业年金'!$A$1:$F$19</definedName>
    <definedName name="_xlnm.Print_Area" localSheetId="1">'2024年追加生均经费'!$A$1:$J$14</definedName>
    <definedName name="_xlnm.Print_Area" localSheetId="2">'2024年追加专项预算'!$B$1:$M$44</definedName>
    <definedName name="_xlnm.Print_Titles" localSheetId="3">'2024年补缴职业年金'!$1:$2</definedName>
    <definedName name="_xlnm.Print_Titles" localSheetId="1">'2024年追加生均经费'!$1:$2</definedName>
    <definedName name="_xlnm.Print_Titles" localSheetId="2">'2024年追加专项预算'!$1:$2</definedName>
  </definedNames>
  <calcPr calcId="124519"/>
</workbook>
</file>

<file path=xl/calcChain.xml><?xml version="1.0" encoding="utf-8"?>
<calcChain xmlns="http://schemas.openxmlformats.org/spreadsheetml/2006/main">
  <c r="D4" i="4"/>
  <c r="C4"/>
  <c r="B4"/>
  <c r="E19" i="5" l="1"/>
  <c r="H14" i="3" l="1"/>
  <c r="G14"/>
  <c r="F14"/>
  <c r="E14"/>
  <c r="J13"/>
  <c r="I13"/>
  <c r="J12"/>
  <c r="I12"/>
  <c r="J11"/>
  <c r="I11"/>
  <c r="J10"/>
  <c r="I10"/>
  <c r="J9"/>
  <c r="I9"/>
  <c r="J8"/>
  <c r="I8"/>
  <c r="J7"/>
  <c r="I7"/>
  <c r="J6"/>
  <c r="I6"/>
  <c r="J5"/>
  <c r="I5"/>
  <c r="J4"/>
  <c r="I4"/>
  <c r="J3"/>
  <c r="I3"/>
  <c r="I14" s="1"/>
  <c r="B5" i="4" s="1"/>
  <c r="J14" i="3" l="1"/>
  <c r="D5" i="4"/>
  <c r="K41" i="1"/>
  <c r="K38"/>
  <c r="K30"/>
  <c r="K3"/>
  <c r="K4"/>
  <c r="K5"/>
  <c r="K25" l="1"/>
  <c r="K24"/>
  <c r="K21"/>
  <c r="K20"/>
  <c r="K19"/>
  <c r="K18"/>
  <c r="K17"/>
  <c r="K16"/>
  <c r="K15"/>
  <c r="K14"/>
  <c r="K13"/>
  <c r="K12"/>
  <c r="K11"/>
  <c r="K10"/>
  <c r="K9"/>
  <c r="K8"/>
  <c r="K7"/>
  <c r="K6"/>
  <c r="K44" l="1"/>
  <c r="C5" i="4" l="1"/>
  <c r="E4"/>
  <c r="E5" s="1"/>
</calcChain>
</file>

<file path=xl/sharedStrings.xml><?xml version="1.0" encoding="utf-8"?>
<sst xmlns="http://schemas.openxmlformats.org/spreadsheetml/2006/main" count="527" uniqueCount="165">
  <si>
    <t>序号</t>
  </si>
  <si>
    <t>预算单位</t>
  </si>
  <si>
    <t>镇属</t>
    <phoneticPr fontId="2" type="noConversion"/>
  </si>
  <si>
    <t>办学类型</t>
  </si>
  <si>
    <t>项目名称</t>
  </si>
  <si>
    <t>项目内容</t>
  </si>
  <si>
    <t>项目明细</t>
  </si>
  <si>
    <t>规格型号或单位</t>
  </si>
  <si>
    <t>数量
（只填数字）</t>
  </si>
  <si>
    <t>单价</t>
  </si>
  <si>
    <t>金额</t>
  </si>
  <si>
    <t>九年一贯制</t>
  </si>
  <si>
    <t>义务教育新课程新教材建设标准专项经费</t>
  </si>
  <si>
    <t>实验设备、文化环境、专家费、评估费、培训费等</t>
  </si>
  <si>
    <t>项</t>
    <phoneticPr fontId="2" type="noConversion"/>
  </si>
  <si>
    <t>大规模设施设备更新</t>
  </si>
  <si>
    <t>教学仪器配置</t>
  </si>
  <si>
    <t>批</t>
  </si>
  <si>
    <t>初级中学</t>
  </si>
  <si>
    <t>初中</t>
  </si>
  <si>
    <t>空调设备</t>
  </si>
  <si>
    <t>台</t>
  </si>
  <si>
    <t>教师计算机</t>
  </si>
  <si>
    <t>九年一贯制</t>
    <phoneticPr fontId="10" type="noConversion"/>
  </si>
  <si>
    <t>上海师范大学附属中学闵行实验学校</t>
  </si>
  <si>
    <t>浦江</t>
    <phoneticPr fontId="2" type="noConversion"/>
  </si>
  <si>
    <t>扩班设备</t>
  </si>
  <si>
    <t>家具设备</t>
  </si>
  <si>
    <t>课桌椅</t>
  </si>
  <si>
    <t>套</t>
  </si>
  <si>
    <t>多媒体讲台</t>
  </si>
  <si>
    <t>个</t>
  </si>
  <si>
    <t>学生储物柜</t>
  </si>
  <si>
    <t>组</t>
  </si>
  <si>
    <t>教室展示板</t>
  </si>
  <si>
    <t>教师办公桌椅</t>
  </si>
  <si>
    <t>教师办公橱</t>
  </si>
  <si>
    <t>推拉式书写板</t>
  </si>
  <si>
    <t>交互式多媒体设备</t>
  </si>
  <si>
    <t>80寸及以上交互式智能一体电子白板</t>
  </si>
  <si>
    <t>短焦投影仪</t>
  </si>
  <si>
    <t>教师便携式计算机</t>
  </si>
  <si>
    <t>教室空调3匹</t>
  </si>
  <si>
    <t>上海市世外教育附属浦江外国语学校</t>
  </si>
  <si>
    <t>上海市闵行区浦航实验中学</t>
  </si>
  <si>
    <t>上海市闵行区浦江第二中学</t>
  </si>
  <si>
    <t>图书馆、体育馆空调5匹添置</t>
  </si>
  <si>
    <t>专用教室空调3匹添置</t>
  </si>
  <si>
    <t>上海市闵行区浦江第三中学</t>
  </si>
  <si>
    <t>浦江 汇总</t>
  </si>
  <si>
    <t>普教二科</t>
    <phoneticPr fontId="2" type="noConversion"/>
  </si>
  <si>
    <t>小学</t>
  </si>
  <si>
    <t>学校体育智慧校园项目</t>
  </si>
  <si>
    <t>智能体质监测，微操场建设，AED除颤</t>
  </si>
  <si>
    <t>80寸及以上交互式智慧黑板更新</t>
  </si>
  <si>
    <t>设备购置与更新</t>
  </si>
  <si>
    <t>通过安全测评的电脑</t>
  </si>
  <si>
    <t>九年一贯</t>
  </si>
  <si>
    <t>户外LED室内全彩屏</t>
  </si>
  <si>
    <t>上海世外教育附属浦江外国语学校</t>
  </si>
  <si>
    <t>户外P4LED全彩屏30平方添置（操场）</t>
  </si>
  <si>
    <t>上海市闵行区福山实验学校</t>
  </si>
  <si>
    <t>户外P4LED全彩屏20平方添置（操场）</t>
  </si>
  <si>
    <t>上海市闵行区浦汇小学</t>
  </si>
  <si>
    <t>上海市闵行区浦江第二小学</t>
  </si>
  <si>
    <t>上海市闵行区浦江第三小学</t>
  </si>
  <si>
    <t>上海戏剧学院闵行附属学校</t>
  </si>
  <si>
    <t>批次</t>
    <phoneticPr fontId="2" type="noConversion"/>
  </si>
  <si>
    <t>第一批</t>
    <phoneticPr fontId="2" type="noConversion"/>
  </si>
  <si>
    <t>第二批</t>
    <phoneticPr fontId="2" type="noConversion"/>
  </si>
  <si>
    <t>科室</t>
    <phoneticPr fontId="2" type="noConversion"/>
  </si>
  <si>
    <t>设备</t>
    <phoneticPr fontId="2" type="noConversion"/>
  </si>
  <si>
    <t>第一批</t>
    <phoneticPr fontId="2" type="noConversion"/>
  </si>
  <si>
    <t>浦江</t>
    <phoneticPr fontId="2" type="noConversion"/>
  </si>
  <si>
    <t>九年一贯制</t>
    <phoneticPr fontId="10" type="noConversion"/>
  </si>
  <si>
    <t>中学教学仪器配置（物理化学生物实验室设备）</t>
    <phoneticPr fontId="10" type="noConversion"/>
  </si>
  <si>
    <t>项</t>
    <phoneticPr fontId="2" type="noConversion"/>
  </si>
  <si>
    <t>普教二科</t>
    <phoneticPr fontId="2" type="noConversion"/>
  </si>
  <si>
    <t>块</t>
    <phoneticPr fontId="2" type="noConversion"/>
  </si>
  <si>
    <t>第二批</t>
    <phoneticPr fontId="2" type="noConversion"/>
  </si>
  <si>
    <t>上海市闵行区福山实验学校</t>
    <phoneticPr fontId="10" type="noConversion"/>
  </si>
  <si>
    <t>小学</t>
    <phoneticPr fontId="10" type="noConversion"/>
  </si>
  <si>
    <t>学校体育智慧校园项目</t>
    <phoneticPr fontId="10" type="noConversion"/>
  </si>
  <si>
    <t>普教一科</t>
    <phoneticPr fontId="2" type="noConversion"/>
  </si>
  <si>
    <t>台</t>
    <phoneticPr fontId="2" type="noConversion"/>
  </si>
  <si>
    <t>上海市闵行区浦汇小学</t>
    <phoneticPr fontId="10" type="noConversion"/>
  </si>
  <si>
    <t>上海市闵行区浦江第二小学（浦涛路）</t>
    <phoneticPr fontId="10" type="noConversion"/>
  </si>
  <si>
    <t>上海市闵行区浦江第二小学（谈中路）</t>
    <phoneticPr fontId="10" type="noConversion"/>
  </si>
  <si>
    <t>上海市闵行区浦江第三小学</t>
    <phoneticPr fontId="10" type="noConversion"/>
  </si>
  <si>
    <t>设备</t>
    <phoneticPr fontId="2" type="noConversion"/>
  </si>
  <si>
    <t>上海戏剧学院闵行附属学校</t>
    <phoneticPr fontId="10" type="noConversion"/>
  </si>
  <si>
    <t>镇属</t>
  </si>
  <si>
    <t>性质</t>
  </si>
  <si>
    <t>浦江</t>
  </si>
  <si>
    <t>浦江三小</t>
  </si>
  <si>
    <t>浦汇小学</t>
  </si>
  <si>
    <t>浦江二中</t>
  </si>
  <si>
    <t>浦江三中</t>
  </si>
  <si>
    <t>序号</t>
    <phoneticPr fontId="19" type="noConversion"/>
  </si>
  <si>
    <t>学校名称</t>
    <phoneticPr fontId="19" type="noConversion"/>
  </si>
  <si>
    <t>区报调整前
生均定额</t>
    <phoneticPr fontId="19" type="noConversion"/>
  </si>
  <si>
    <t>其中培训费</t>
    <phoneticPr fontId="19" type="noConversion"/>
  </si>
  <si>
    <t>区报调整后
生均定额</t>
    <phoneticPr fontId="19" type="noConversion"/>
  </si>
  <si>
    <t>区报调整后
生均定额调整</t>
    <phoneticPr fontId="19" type="noConversion"/>
  </si>
  <si>
    <t>其中培训费调整</t>
    <phoneticPr fontId="19" type="noConversion"/>
  </si>
  <si>
    <t>浦江二小（谈中路）</t>
    <phoneticPr fontId="19" type="noConversion"/>
  </si>
  <si>
    <t>浦江二小浦涛路校区</t>
    <phoneticPr fontId="19" type="noConversion"/>
  </si>
  <si>
    <t>上戏闵附</t>
    <phoneticPr fontId="19" type="noConversion"/>
  </si>
  <si>
    <t>福山学校（原汇秀小学）</t>
    <phoneticPr fontId="19" type="noConversion"/>
  </si>
  <si>
    <t>世外浦江</t>
    <phoneticPr fontId="19" type="noConversion"/>
  </si>
  <si>
    <t>浦航实验</t>
    <phoneticPr fontId="19" type="noConversion"/>
  </si>
  <si>
    <t>上师实验</t>
    <phoneticPr fontId="19" type="noConversion"/>
  </si>
  <si>
    <t>事业单位名称</t>
  </si>
  <si>
    <t>姓名</t>
  </si>
  <si>
    <t>身份证号码</t>
  </si>
  <si>
    <t>补记金额</t>
  </si>
  <si>
    <t>卢一鸣</t>
  </si>
  <si>
    <t>310110198601272034</t>
  </si>
  <si>
    <t>康文涛</t>
  </si>
  <si>
    <t>31011219910721301X</t>
  </si>
  <si>
    <t>王恺梦</t>
  </si>
  <si>
    <t>310112199208304623</t>
  </si>
  <si>
    <t>宋天鸣</t>
  </si>
  <si>
    <t>310104198801304427</t>
  </si>
  <si>
    <t>李昊</t>
  </si>
  <si>
    <t>620123198308302112</t>
  </si>
  <si>
    <t>朱星月</t>
  </si>
  <si>
    <t>320103198901311523</t>
  </si>
  <si>
    <t>火一君</t>
  </si>
  <si>
    <t>310112198705234318</t>
  </si>
  <si>
    <t>朱军平</t>
  </si>
  <si>
    <t>310112198801084938</t>
  </si>
  <si>
    <t>朱佩君</t>
  </si>
  <si>
    <t>310225199101185027</t>
  </si>
  <si>
    <t>王赛芬</t>
  </si>
  <si>
    <t>440583198310100426</t>
  </si>
  <si>
    <t>闵行区职业年金补记人员汇总表（镇级事业单位人员）</t>
    <phoneticPr fontId="2" type="noConversion"/>
  </si>
  <si>
    <t>浦江</t>
    <phoneticPr fontId="7" type="noConversion"/>
  </si>
  <si>
    <t>第一批</t>
    <phoneticPr fontId="2" type="noConversion"/>
  </si>
  <si>
    <t>批次</t>
    <phoneticPr fontId="2" type="noConversion"/>
  </si>
  <si>
    <t>第二批</t>
    <phoneticPr fontId="2" type="noConversion"/>
  </si>
  <si>
    <t>曹雯婷</t>
  </si>
  <si>
    <t>310115198606243824</t>
  </si>
  <si>
    <t>刘美君</t>
  </si>
  <si>
    <t>342530198310285024</t>
  </si>
  <si>
    <t>孙凤丽</t>
  </si>
  <si>
    <t>152624198308153682</t>
  </si>
  <si>
    <t>诸春花</t>
  </si>
  <si>
    <t>310112197804016629</t>
  </si>
  <si>
    <t>沈奕</t>
  </si>
  <si>
    <t>310225198207100429</t>
  </si>
  <si>
    <t>总计</t>
    <phoneticPr fontId="2" type="noConversion"/>
  </si>
  <si>
    <t>潘怡智</t>
    <phoneticPr fontId="2" type="noConversion"/>
  </si>
  <si>
    <t>310112198702133327</t>
  </si>
  <si>
    <t>单位：元</t>
    <phoneticPr fontId="2" type="noConversion"/>
  </si>
  <si>
    <t>合计</t>
    <phoneticPr fontId="2" type="noConversion"/>
  </si>
  <si>
    <t>追加生均定额</t>
    <phoneticPr fontId="2" type="noConversion"/>
  </si>
  <si>
    <t>追加项目经费</t>
    <phoneticPr fontId="2" type="noConversion"/>
  </si>
  <si>
    <t>补缴职业年金</t>
    <phoneticPr fontId="2" type="noConversion"/>
  </si>
  <si>
    <t>镇属</t>
    <phoneticPr fontId="2" type="noConversion"/>
  </si>
  <si>
    <t>追加2024年教育经费投入明细表（项目）</t>
    <phoneticPr fontId="2" type="noConversion"/>
  </si>
  <si>
    <t>2024年镇级学校生均定额调整表</t>
    <phoneticPr fontId="19" type="noConversion"/>
  </si>
  <si>
    <t>2024年教育事业专项资金明细表</t>
    <phoneticPr fontId="2" type="noConversion"/>
  </si>
  <si>
    <t>浦江镇：</t>
    <phoneticPr fontId="2" type="noConversion"/>
  </si>
  <si>
    <t>浦江镇</t>
    <phoneticPr fontId="2" type="noConversion"/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</si>
</sst>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176" formatCode="0.00_ "/>
    <numFmt numFmtId="177" formatCode="[$-F800]dddd\,\ mmmm\ dd\,\ yyyy"/>
    <numFmt numFmtId="178" formatCode="_ \¥* #,##0.00_ ;_ \¥* \-#,##0.00_ ;_ \¥* &quot;-&quot;??_ ;_ @_ "/>
  </numFmts>
  <fonts count="33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name val="楷体_GB2312"/>
      <charset val="134"/>
    </font>
    <font>
      <sz val="11"/>
      <color theme="1"/>
      <name val="宋体"/>
      <family val="3"/>
      <charset val="134"/>
      <scheme val="minor"/>
    </font>
    <font>
      <b/>
      <sz val="10"/>
      <name val="宋体"/>
      <family val="3"/>
      <charset val="134"/>
    </font>
    <font>
      <sz val="10"/>
      <name val="宋体"/>
      <family val="3"/>
      <charset val="134"/>
      <scheme val="major"/>
    </font>
    <font>
      <b/>
      <sz val="10"/>
      <name val="宋体"/>
      <family val="3"/>
      <charset val="134"/>
      <scheme val="minor"/>
    </font>
    <font>
      <sz val="10"/>
      <name val="Helv"/>
      <family val="2"/>
    </font>
    <font>
      <sz val="10"/>
      <color rgb="FF000000"/>
      <name val="宋体"/>
      <family val="3"/>
      <charset val="134"/>
      <scheme val="minor"/>
    </font>
    <font>
      <sz val="16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11"/>
      <name val="宋体"/>
      <family val="2"/>
      <scheme val="minor"/>
    </font>
    <font>
      <sz val="11"/>
      <name val="宋体"/>
      <family val="3"/>
      <charset val="134"/>
      <scheme val="minor"/>
    </font>
    <font>
      <sz val="12"/>
      <name val="宋体"/>
      <family val="3"/>
      <charset val="134"/>
      <scheme val="major"/>
    </font>
    <font>
      <sz val="12"/>
      <color theme="1"/>
      <name val="仿宋_GB2312"/>
      <family val="3"/>
      <charset val="134"/>
    </font>
    <font>
      <sz val="12"/>
      <name val="仿宋_GB2312"/>
      <family val="3"/>
      <charset val="134"/>
    </font>
    <font>
      <b/>
      <sz val="1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177" fontId="8" fillId="0" borderId="0">
      <alignment vertical="center"/>
    </xf>
    <xf numFmtId="177" fontId="9" fillId="0" borderId="0">
      <alignment vertical="center"/>
    </xf>
    <xf numFmtId="0" fontId="11" fillId="0" borderId="0">
      <alignment vertical="center"/>
    </xf>
    <xf numFmtId="177" fontId="12" fillId="0" borderId="0">
      <alignment vertical="center"/>
    </xf>
    <xf numFmtId="177" fontId="12" fillId="0" borderId="0">
      <alignment vertical="center"/>
    </xf>
    <xf numFmtId="0" fontId="16" fillId="0" borderId="0"/>
    <xf numFmtId="0" fontId="20" fillId="0" borderId="0">
      <alignment vertical="center"/>
    </xf>
  </cellStyleXfs>
  <cellXfs count="7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4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76" fontId="5" fillId="2" borderId="3" xfId="1" applyNumberFormat="1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6" fillId="2" borderId="3" xfId="0" applyNumberFormat="1" applyFont="1" applyFill="1" applyBorder="1" applyAlignment="1" applyProtection="1">
      <alignment horizontal="center" vertical="center"/>
    </xf>
    <xf numFmtId="0" fontId="5" fillId="2" borderId="3" xfId="0" applyFont="1" applyFill="1" applyBorder="1" applyAlignment="1">
      <alignment vertical="center"/>
    </xf>
    <xf numFmtId="0" fontId="5" fillId="2" borderId="3" xfId="0" applyNumberFormat="1" applyFont="1" applyFill="1" applyBorder="1" applyAlignment="1">
      <alignment vertical="center" wrapText="1"/>
    </xf>
    <xf numFmtId="0" fontId="5" fillId="2" borderId="3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0" fontId="5" fillId="2" borderId="3" xfId="2" applyNumberFormat="1" applyFont="1" applyFill="1" applyBorder="1" applyAlignment="1">
      <alignment vertical="center" wrapText="1"/>
    </xf>
    <xf numFmtId="0" fontId="5" fillId="2" borderId="3" xfId="3" applyNumberFormat="1" applyFont="1" applyFill="1" applyBorder="1" applyAlignment="1">
      <alignment vertical="center" wrapText="1"/>
    </xf>
    <xf numFmtId="0" fontId="5" fillId="2" borderId="3" xfId="4" applyFont="1" applyFill="1" applyBorder="1" applyAlignment="1">
      <alignment horizontal="center" vertical="center" wrapText="1"/>
    </xf>
    <xf numFmtId="0" fontId="4" fillId="2" borderId="0" xfId="0" applyFont="1" applyFill="1">
      <alignment vertical="center"/>
    </xf>
    <xf numFmtId="0" fontId="5" fillId="2" borderId="3" xfId="6" applyNumberFormat="1" applyFont="1" applyFill="1" applyBorder="1" applyAlignment="1">
      <alignment vertical="center" wrapText="1"/>
    </xf>
    <xf numFmtId="0" fontId="13" fillId="2" borderId="3" xfId="0" applyNumberFormat="1" applyFont="1" applyFill="1" applyBorder="1" applyAlignment="1" applyProtection="1">
      <alignment horizontal="center" vertical="center"/>
    </xf>
    <xf numFmtId="0" fontId="6" fillId="2" borderId="3" xfId="0" applyNumberFormat="1" applyFont="1" applyFill="1" applyBorder="1" applyAlignment="1">
      <alignment horizontal="center" vertical="center"/>
    </xf>
    <xf numFmtId="0" fontId="5" fillId="2" borderId="3" xfId="5" applyNumberFormat="1" applyFont="1" applyFill="1" applyBorder="1" applyAlignment="1">
      <alignment horizontal="center" vertical="center" wrapText="1"/>
    </xf>
    <xf numFmtId="0" fontId="14" fillId="2" borderId="3" xfId="6" applyNumberFormat="1" applyFont="1" applyFill="1" applyBorder="1" applyAlignment="1">
      <alignment horizontal="center" vertical="center" wrapText="1"/>
    </xf>
    <xf numFmtId="0" fontId="4" fillId="2" borderId="3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vertical="center" wrapText="1"/>
    </xf>
    <xf numFmtId="0" fontId="14" fillId="2" borderId="2" xfId="6" applyNumberFormat="1" applyFont="1" applyFill="1" applyBorder="1" applyAlignment="1">
      <alignment horizontal="center" vertical="center" wrapText="1"/>
    </xf>
    <xf numFmtId="0" fontId="14" fillId="2" borderId="3" xfId="6" applyNumberFormat="1" applyFont="1" applyFill="1" applyBorder="1" applyAlignment="1">
      <alignment vertical="center" wrapText="1"/>
    </xf>
    <xf numFmtId="177" fontId="14" fillId="2" borderId="3" xfId="3" applyFont="1" applyFill="1" applyBorder="1" applyAlignment="1">
      <alignment vertical="center" wrapText="1"/>
    </xf>
    <xf numFmtId="0" fontId="14" fillId="2" borderId="3" xfId="4" applyFont="1" applyFill="1" applyBorder="1" applyAlignment="1">
      <alignment vertical="center" wrapText="1"/>
    </xf>
    <xf numFmtId="0" fontId="14" fillId="2" borderId="3" xfId="7" applyFont="1" applyFill="1" applyBorder="1" applyAlignment="1">
      <alignment horizontal="center" vertical="center"/>
    </xf>
    <xf numFmtId="0" fontId="14" fillId="2" borderId="3" xfId="3" applyNumberFormat="1" applyFont="1" applyFill="1" applyBorder="1" applyAlignment="1">
      <alignment vertical="center" wrapText="1"/>
    </xf>
    <xf numFmtId="0" fontId="17" fillId="2" borderId="3" xfId="0" applyNumberFormat="1" applyFont="1" applyFill="1" applyBorder="1" applyAlignment="1">
      <alignment vertical="center" wrapText="1"/>
    </xf>
    <xf numFmtId="0" fontId="15" fillId="2" borderId="3" xfId="0" applyFont="1" applyFill="1" applyBorder="1" applyAlignment="1">
      <alignment vertical="center" wrapText="1"/>
    </xf>
    <xf numFmtId="0" fontId="6" fillId="2" borderId="3" xfId="0" applyNumberFormat="1" applyFont="1" applyFill="1" applyBorder="1" applyAlignment="1">
      <alignment vertical="center"/>
    </xf>
    <xf numFmtId="0" fontId="17" fillId="2" borderId="3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76" fontId="4" fillId="0" borderId="3" xfId="0" applyNumberFormat="1" applyFont="1" applyBorder="1" applyAlignment="1">
      <alignment horizontal="center" vertical="center"/>
    </xf>
    <xf numFmtId="0" fontId="22" fillId="0" borderId="3" xfId="0" applyFont="1" applyFill="1" applyBorder="1" applyAlignment="1" applyProtection="1">
      <alignment horizontal="center" vertical="center"/>
    </xf>
    <xf numFmtId="0" fontId="23" fillId="0" borderId="3" xfId="0" applyFont="1" applyFill="1" applyBorder="1" applyAlignment="1" applyProtection="1">
      <alignment horizontal="center" vertical="center"/>
    </xf>
    <xf numFmtId="49" fontId="22" fillId="0" borderId="3" xfId="0" applyNumberFormat="1" applyFont="1" applyFill="1" applyBorder="1" applyAlignment="1" applyProtection="1">
      <alignment horizontal="center" vertical="center" wrapText="1"/>
    </xf>
    <xf numFmtId="0" fontId="22" fillId="0" borderId="3" xfId="0" applyFont="1" applyFill="1" applyBorder="1" applyAlignment="1">
      <alignment horizontal="center" vertical="center"/>
    </xf>
    <xf numFmtId="49" fontId="22" fillId="0" borderId="3" xfId="0" applyNumberFormat="1" applyFont="1" applyFill="1" applyBorder="1" applyAlignment="1">
      <alignment horizontal="center" vertical="center" wrapText="1"/>
    </xf>
    <xf numFmtId="0" fontId="23" fillId="0" borderId="3" xfId="0" applyFont="1" applyFill="1" applyBorder="1" applyAlignment="1">
      <alignment horizontal="center" vertical="center"/>
    </xf>
    <xf numFmtId="178" fontId="24" fillId="0" borderId="3" xfId="0" applyNumberFormat="1" applyFont="1" applyFill="1" applyBorder="1" applyAlignment="1">
      <alignment horizontal="center" vertical="center" wrapText="1"/>
    </xf>
    <xf numFmtId="49" fontId="24" fillId="0" borderId="3" xfId="0" applyNumberFormat="1" applyFont="1" applyFill="1" applyBorder="1" applyAlignment="1">
      <alignment horizontal="center" vertical="center" wrapText="1"/>
    </xf>
    <xf numFmtId="0" fontId="12" fillId="0" borderId="0" xfId="0" applyFont="1">
      <alignment vertical="center"/>
    </xf>
    <xf numFmtId="0" fontId="26" fillId="0" borderId="3" xfId="0" applyFont="1" applyFill="1" applyBorder="1" applyAlignment="1" applyProtection="1">
      <alignment horizontal="center" vertical="center"/>
    </xf>
    <xf numFmtId="49" fontId="26" fillId="0" borderId="3" xfId="0" applyNumberFormat="1" applyFont="1" applyFill="1" applyBorder="1" applyAlignment="1" applyProtection="1">
      <alignment horizontal="center" vertical="center"/>
    </xf>
    <xf numFmtId="0" fontId="25" fillId="0" borderId="3" xfId="0" applyNumberFormat="1" applyFont="1" applyFill="1" applyBorder="1" applyAlignment="1">
      <alignment horizontal="center" vertical="center" wrapText="1"/>
    </xf>
    <xf numFmtId="0" fontId="26" fillId="0" borderId="3" xfId="0" applyFont="1" applyFill="1" applyBorder="1" applyAlignment="1">
      <alignment horizontal="center" vertical="center"/>
    </xf>
    <xf numFmtId="178" fontId="24" fillId="0" borderId="3" xfId="0" applyNumberFormat="1" applyFont="1" applyFill="1" applyBorder="1" applyAlignment="1">
      <alignment vertical="center" wrapText="1"/>
    </xf>
    <xf numFmtId="0" fontId="22" fillId="0" borderId="3" xfId="0" applyFont="1" applyFill="1" applyBorder="1" applyAlignment="1" applyProtection="1">
      <alignment vertical="center" wrapText="1"/>
    </xf>
    <xf numFmtId="0" fontId="26" fillId="0" borderId="3" xfId="0" applyFont="1" applyFill="1" applyBorder="1" applyAlignment="1" applyProtection="1">
      <alignment vertical="center" wrapText="1"/>
    </xf>
    <xf numFmtId="0" fontId="22" fillId="0" borderId="3" xfId="0" applyFont="1" applyFill="1" applyBorder="1" applyAlignment="1">
      <alignment vertical="center" wrapText="1"/>
    </xf>
    <xf numFmtId="0" fontId="26" fillId="0" borderId="3" xfId="0" applyFont="1" applyFill="1" applyBorder="1" applyAlignment="1">
      <alignment vertical="center" wrapText="1"/>
    </xf>
    <xf numFmtId="0" fontId="27" fillId="0" borderId="3" xfId="0" applyFont="1" applyFill="1" applyBorder="1" applyAlignment="1" applyProtection="1">
      <alignment horizontal="center" vertical="center"/>
    </xf>
    <xf numFmtId="0" fontId="29" fillId="0" borderId="1" xfId="0" applyFont="1" applyBorder="1" applyAlignment="1">
      <alignment horizontal="left" vertical="center"/>
    </xf>
    <xf numFmtId="0" fontId="29" fillId="0" borderId="1" xfId="0" applyFont="1" applyBorder="1" applyAlignment="1">
      <alignment horizontal="center" vertical="center"/>
    </xf>
    <xf numFmtId="0" fontId="29" fillId="0" borderId="0" xfId="0" applyFont="1">
      <alignment vertical="center"/>
    </xf>
    <xf numFmtId="0" fontId="31" fillId="0" borderId="3" xfId="0" applyFont="1" applyBorder="1" applyAlignment="1">
      <alignment horizontal="center" vertical="center"/>
    </xf>
    <xf numFmtId="0" fontId="28" fillId="0" borderId="3" xfId="0" applyFont="1" applyBorder="1" applyAlignment="1">
      <alignment horizontal="center" vertical="center"/>
    </xf>
    <xf numFmtId="0" fontId="28" fillId="0" borderId="0" xfId="0" applyFont="1">
      <alignment vertical="center"/>
    </xf>
    <xf numFmtId="177" fontId="28" fillId="0" borderId="3" xfId="0" applyNumberFormat="1" applyFont="1" applyBorder="1" applyAlignment="1">
      <alignment horizontal="center" vertical="center"/>
    </xf>
    <xf numFmtId="176" fontId="28" fillId="0" borderId="3" xfId="0" applyNumberFormat="1" applyFont="1" applyBorder="1" applyAlignment="1">
      <alignment horizontal="center" vertical="center"/>
    </xf>
    <xf numFmtId="176" fontId="32" fillId="0" borderId="3" xfId="0" applyNumberFormat="1" applyFont="1" applyBorder="1" applyAlignment="1">
      <alignment horizontal="center" vertical="center"/>
    </xf>
    <xf numFmtId="0" fontId="29" fillId="0" borderId="1" xfId="0" applyFont="1" applyBorder="1">
      <alignment vertical="center"/>
    </xf>
    <xf numFmtId="0" fontId="29" fillId="0" borderId="1" xfId="0" applyFont="1" applyBorder="1" applyAlignment="1">
      <alignment horizontal="right" vertical="center"/>
    </xf>
    <xf numFmtId="176" fontId="4" fillId="2" borderId="3" xfId="0" applyNumberFormat="1" applyFont="1" applyFill="1" applyBorder="1" applyAlignment="1">
      <alignment horizontal="center" vertical="center"/>
    </xf>
    <xf numFmtId="0" fontId="0" fillId="2" borderId="0" xfId="0" applyFill="1" applyAlignment="1"/>
    <xf numFmtId="0" fontId="30" fillId="0" borderId="0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21" fillId="0" borderId="1" xfId="0" applyFont="1" applyBorder="1" applyAlignment="1">
      <alignment horizontal="center" vertical="center"/>
    </xf>
  </cellXfs>
  <cellStyles count="9">
    <cellStyle name="常规" xfId="0" builtinId="0"/>
    <cellStyle name="常规 2" xfId="5"/>
    <cellStyle name="常规 3" xfId="3"/>
    <cellStyle name="常规 5" xfId="2"/>
    <cellStyle name="常规 6" xfId="8"/>
    <cellStyle name="常规 9" xfId="6"/>
    <cellStyle name="常规_Sheet1_1" xfId="4"/>
    <cellStyle name="常规_合1(高中预算)" xfId="7"/>
    <cellStyle name="千位分隔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"/>
  <sheetViews>
    <sheetView tabSelected="1" workbookViewId="0">
      <selection activeCell="B22" sqref="B22"/>
    </sheetView>
  </sheetViews>
  <sheetFormatPr defaultRowHeight="13.5"/>
  <cols>
    <col min="1" max="5" width="25.625" customWidth="1"/>
  </cols>
  <sheetData>
    <row r="1" spans="1:5" ht="24" customHeight="1">
      <c r="A1" s="73" t="s">
        <v>162</v>
      </c>
      <c r="B1" s="73"/>
      <c r="C1" s="73"/>
      <c r="D1" s="73"/>
      <c r="E1" s="73"/>
    </row>
    <row r="2" spans="1:5" s="62" customFormat="1" ht="24" customHeight="1">
      <c r="A2" s="60" t="s">
        <v>163</v>
      </c>
      <c r="B2" s="61"/>
      <c r="C2" s="61"/>
      <c r="D2" s="69"/>
      <c r="E2" s="70" t="s">
        <v>154</v>
      </c>
    </row>
    <row r="3" spans="1:5" s="65" customFormat="1" ht="30" customHeight="1">
      <c r="A3" s="63" t="s">
        <v>159</v>
      </c>
      <c r="B3" s="64" t="s">
        <v>156</v>
      </c>
      <c r="C3" s="64" t="s">
        <v>157</v>
      </c>
      <c r="D3" s="64" t="s">
        <v>158</v>
      </c>
      <c r="E3" s="64" t="s">
        <v>155</v>
      </c>
    </row>
    <row r="4" spans="1:5" s="65" customFormat="1" ht="30" customHeight="1">
      <c r="A4" s="66" t="s">
        <v>164</v>
      </c>
      <c r="B4" s="67">
        <f>'2024年追加生均经费'!I14</f>
        <v>4924350</v>
      </c>
      <c r="C4" s="67">
        <f>'2024年追加专项预算'!K44</f>
        <v>10224880</v>
      </c>
      <c r="D4" s="68">
        <f>'2024年补缴职业年金'!E19</f>
        <v>1150639.0599999998</v>
      </c>
      <c r="E4" s="67">
        <f t="shared" ref="E4" si="0">B4+C4+D4</f>
        <v>16299869.060000001</v>
      </c>
    </row>
    <row r="5" spans="1:5" s="65" customFormat="1" ht="30" customHeight="1">
      <c r="A5" s="64" t="s">
        <v>151</v>
      </c>
      <c r="B5" s="67">
        <f>SUM(B4:B4)</f>
        <v>4924350</v>
      </c>
      <c r="C5" s="67">
        <f>SUM(C4:C4)</f>
        <v>10224880</v>
      </c>
      <c r="D5" s="67">
        <f>SUM(D4:D4)</f>
        <v>1150639.0599999998</v>
      </c>
      <c r="E5" s="67">
        <f>SUM(E4:E4)</f>
        <v>16299869.060000001</v>
      </c>
    </row>
  </sheetData>
  <mergeCells count="1">
    <mergeCell ref="A1:E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4"/>
  <sheetViews>
    <sheetView topLeftCell="B1" workbookViewId="0">
      <selection activeCell="I14" activeCellId="1" sqref="E14 I14"/>
    </sheetView>
  </sheetViews>
  <sheetFormatPr defaultRowHeight="13.5"/>
  <cols>
    <col min="1" max="1" width="7" style="37" hidden="1" customWidth="1"/>
    <col min="2" max="2" width="11.5" style="37" customWidth="1"/>
    <col min="3" max="3" width="10.375" style="37" customWidth="1"/>
    <col min="4" max="4" width="17.25" style="37" customWidth="1"/>
    <col min="5" max="5" width="14.5" style="37" customWidth="1"/>
    <col min="6" max="6" width="12.625" style="37" hidden="1" customWidth="1"/>
    <col min="7" max="7" width="15" style="37" customWidth="1"/>
    <col min="8" max="8" width="14.125" style="37" hidden="1" customWidth="1"/>
    <col min="9" max="9" width="13.125" style="72" customWidth="1"/>
    <col min="10" max="10" width="16.5" style="37" hidden="1" customWidth="1"/>
    <col min="11" max="16384" width="9" style="37"/>
  </cols>
  <sheetData>
    <row r="1" spans="1:10" ht="29.25" customHeight="1">
      <c r="A1" s="74" t="s">
        <v>161</v>
      </c>
      <c r="B1" s="74"/>
      <c r="C1" s="74"/>
      <c r="D1" s="74"/>
      <c r="E1" s="74"/>
      <c r="F1" s="74"/>
      <c r="G1" s="74"/>
      <c r="H1" s="74"/>
      <c r="I1" s="74"/>
      <c r="J1" s="74"/>
    </row>
    <row r="2" spans="1:10" ht="34.5" customHeight="1">
      <c r="A2" s="9" t="s">
        <v>98</v>
      </c>
      <c r="B2" s="9" t="s">
        <v>91</v>
      </c>
      <c r="C2" s="9" t="s">
        <v>92</v>
      </c>
      <c r="D2" s="38" t="s">
        <v>99</v>
      </c>
      <c r="E2" s="39" t="s">
        <v>100</v>
      </c>
      <c r="F2" s="39" t="s">
        <v>101</v>
      </c>
      <c r="G2" s="39" t="s">
        <v>102</v>
      </c>
      <c r="H2" s="39" t="s">
        <v>101</v>
      </c>
      <c r="I2" s="39" t="s">
        <v>103</v>
      </c>
      <c r="J2" s="39" t="s">
        <v>104</v>
      </c>
    </row>
    <row r="3" spans="1:10" s="1" customFormat="1" ht="24.95" customHeight="1">
      <c r="A3" s="9">
        <v>20</v>
      </c>
      <c r="B3" s="9" t="s">
        <v>93</v>
      </c>
      <c r="C3" s="9" t="s">
        <v>51</v>
      </c>
      <c r="D3" s="9" t="s">
        <v>105</v>
      </c>
      <c r="E3" s="40">
        <v>2189465</v>
      </c>
      <c r="F3" s="40">
        <v>109473.25</v>
      </c>
      <c r="G3" s="40">
        <v>2389415</v>
      </c>
      <c r="H3" s="40">
        <v>119470.75</v>
      </c>
      <c r="I3" s="71">
        <f t="shared" ref="I3:J13" si="0">G3-E3</f>
        <v>199950</v>
      </c>
      <c r="J3" s="40">
        <f t="shared" si="0"/>
        <v>9997.5</v>
      </c>
    </row>
    <row r="4" spans="1:10" s="1" customFormat="1" ht="24.95" customHeight="1">
      <c r="A4" s="9"/>
      <c r="B4" s="9" t="s">
        <v>93</v>
      </c>
      <c r="C4" s="9" t="s">
        <v>51</v>
      </c>
      <c r="D4" s="9" t="s">
        <v>106</v>
      </c>
      <c r="E4" s="40">
        <v>3270990</v>
      </c>
      <c r="F4" s="40">
        <v>163549.5</v>
      </c>
      <c r="G4" s="40">
        <v>3576690</v>
      </c>
      <c r="H4" s="40">
        <v>178834.5</v>
      </c>
      <c r="I4" s="71">
        <f t="shared" si="0"/>
        <v>305700</v>
      </c>
      <c r="J4" s="40">
        <f t="shared" si="0"/>
        <v>15285</v>
      </c>
    </row>
    <row r="5" spans="1:10" s="1" customFormat="1" ht="24.95" customHeight="1">
      <c r="A5" s="9">
        <v>21</v>
      </c>
      <c r="B5" s="9" t="s">
        <v>93</v>
      </c>
      <c r="C5" s="9" t="s">
        <v>51</v>
      </c>
      <c r="D5" s="9" t="s">
        <v>94</v>
      </c>
      <c r="E5" s="40">
        <v>3946445</v>
      </c>
      <c r="F5" s="40">
        <v>197322.25</v>
      </c>
      <c r="G5" s="40">
        <v>4307795</v>
      </c>
      <c r="H5" s="40">
        <v>215389.75</v>
      </c>
      <c r="I5" s="71">
        <f t="shared" si="0"/>
        <v>361350</v>
      </c>
      <c r="J5" s="40">
        <f t="shared" si="0"/>
        <v>18067.5</v>
      </c>
    </row>
    <row r="6" spans="1:10" s="1" customFormat="1" ht="24.95" customHeight="1">
      <c r="A6" s="9">
        <v>22</v>
      </c>
      <c r="B6" s="9" t="s">
        <v>93</v>
      </c>
      <c r="C6" s="9" t="s">
        <v>51</v>
      </c>
      <c r="D6" s="9" t="s">
        <v>107</v>
      </c>
      <c r="E6" s="40">
        <v>4448565</v>
      </c>
      <c r="F6" s="40">
        <v>222428.25</v>
      </c>
      <c r="G6" s="40">
        <v>4861515</v>
      </c>
      <c r="H6" s="40">
        <v>243075.75</v>
      </c>
      <c r="I6" s="71">
        <f t="shared" si="0"/>
        <v>412950</v>
      </c>
      <c r="J6" s="40">
        <f t="shared" si="0"/>
        <v>20647.5</v>
      </c>
    </row>
    <row r="7" spans="1:10" s="1" customFormat="1" ht="24.95" customHeight="1">
      <c r="A7" s="9">
        <v>23</v>
      </c>
      <c r="B7" s="9" t="s">
        <v>93</v>
      </c>
      <c r="C7" s="9" t="s">
        <v>51</v>
      </c>
      <c r="D7" s="9" t="s">
        <v>95</v>
      </c>
      <c r="E7" s="40">
        <v>4155835</v>
      </c>
      <c r="F7" s="40">
        <v>207791.75</v>
      </c>
      <c r="G7" s="40">
        <v>4534885</v>
      </c>
      <c r="H7" s="40">
        <v>226744.25</v>
      </c>
      <c r="I7" s="71">
        <f t="shared" si="0"/>
        <v>379050</v>
      </c>
      <c r="J7" s="40">
        <f t="shared" si="0"/>
        <v>18952.5</v>
      </c>
    </row>
    <row r="8" spans="1:10" s="1" customFormat="1" ht="24.95" customHeight="1">
      <c r="A8" s="9">
        <v>24</v>
      </c>
      <c r="B8" s="9" t="s">
        <v>93</v>
      </c>
      <c r="C8" s="9" t="s">
        <v>51</v>
      </c>
      <c r="D8" s="9" t="s">
        <v>108</v>
      </c>
      <c r="E8" s="40">
        <v>3677300</v>
      </c>
      <c r="F8" s="40">
        <v>183865</v>
      </c>
      <c r="G8" s="40">
        <v>4016300</v>
      </c>
      <c r="H8" s="40">
        <v>200815</v>
      </c>
      <c r="I8" s="71">
        <f t="shared" si="0"/>
        <v>339000</v>
      </c>
      <c r="J8" s="40">
        <f t="shared" si="0"/>
        <v>16950</v>
      </c>
    </row>
    <row r="9" spans="1:10" s="1" customFormat="1" ht="24.95" customHeight="1">
      <c r="A9" s="9">
        <v>25</v>
      </c>
      <c r="B9" s="9" t="s">
        <v>93</v>
      </c>
      <c r="C9" s="9" t="s">
        <v>11</v>
      </c>
      <c r="D9" s="9" t="s">
        <v>109</v>
      </c>
      <c r="E9" s="40">
        <v>4377415</v>
      </c>
      <c r="F9" s="40">
        <v>218870.75</v>
      </c>
      <c r="G9" s="40">
        <v>4900765</v>
      </c>
      <c r="H9" s="40">
        <v>245038.25</v>
      </c>
      <c r="I9" s="71">
        <f t="shared" si="0"/>
        <v>523350</v>
      </c>
      <c r="J9" s="40">
        <f t="shared" si="0"/>
        <v>26167.5</v>
      </c>
    </row>
    <row r="10" spans="1:10" s="1" customFormat="1" ht="24.95" customHeight="1">
      <c r="A10" s="9">
        <v>26</v>
      </c>
      <c r="B10" s="9" t="s">
        <v>93</v>
      </c>
      <c r="C10" s="9" t="s">
        <v>18</v>
      </c>
      <c r="D10" s="9" t="s">
        <v>96</v>
      </c>
      <c r="E10" s="40">
        <v>4087900</v>
      </c>
      <c r="F10" s="40">
        <v>204395</v>
      </c>
      <c r="G10" s="40">
        <v>4720300</v>
      </c>
      <c r="H10" s="40">
        <v>236015</v>
      </c>
      <c r="I10" s="71">
        <f t="shared" si="0"/>
        <v>632400</v>
      </c>
      <c r="J10" s="40">
        <f t="shared" si="0"/>
        <v>31620</v>
      </c>
    </row>
    <row r="11" spans="1:10" s="1" customFormat="1" ht="24.95" customHeight="1">
      <c r="A11" s="9">
        <v>27</v>
      </c>
      <c r="B11" s="9" t="s">
        <v>93</v>
      </c>
      <c r="C11" s="9" t="s">
        <v>18</v>
      </c>
      <c r="D11" s="9" t="s">
        <v>97</v>
      </c>
      <c r="E11" s="40">
        <v>4272650</v>
      </c>
      <c r="F11" s="40">
        <v>213632.5</v>
      </c>
      <c r="G11" s="40">
        <v>4926050</v>
      </c>
      <c r="H11" s="40">
        <v>246302.5</v>
      </c>
      <c r="I11" s="71">
        <f t="shared" si="0"/>
        <v>653400</v>
      </c>
      <c r="J11" s="40">
        <f t="shared" si="0"/>
        <v>32670</v>
      </c>
    </row>
    <row r="12" spans="1:10" s="1" customFormat="1" ht="24.95" customHeight="1">
      <c r="A12" s="9">
        <v>28</v>
      </c>
      <c r="B12" s="9" t="s">
        <v>93</v>
      </c>
      <c r="C12" s="9" t="s">
        <v>18</v>
      </c>
      <c r="D12" s="9" t="s">
        <v>110</v>
      </c>
      <c r="E12" s="40">
        <v>5002550</v>
      </c>
      <c r="F12" s="40">
        <v>250127.5</v>
      </c>
      <c r="G12" s="40">
        <v>5760350</v>
      </c>
      <c r="H12" s="40">
        <v>288017.5</v>
      </c>
      <c r="I12" s="71">
        <f t="shared" si="0"/>
        <v>757800</v>
      </c>
      <c r="J12" s="40">
        <f t="shared" si="0"/>
        <v>37890</v>
      </c>
    </row>
    <row r="13" spans="1:10" s="1" customFormat="1" ht="24.95" customHeight="1">
      <c r="A13" s="9">
        <v>29</v>
      </c>
      <c r="B13" s="9" t="s">
        <v>93</v>
      </c>
      <c r="C13" s="9" t="s">
        <v>11</v>
      </c>
      <c r="D13" s="9" t="s">
        <v>111</v>
      </c>
      <c r="E13" s="40">
        <v>2316150</v>
      </c>
      <c r="F13" s="40">
        <v>104546.25</v>
      </c>
      <c r="G13" s="40">
        <v>2675550</v>
      </c>
      <c r="H13" s="40">
        <v>120761.25</v>
      </c>
      <c r="I13" s="71">
        <f t="shared" si="0"/>
        <v>359400</v>
      </c>
      <c r="J13" s="40">
        <f t="shared" si="0"/>
        <v>16215</v>
      </c>
    </row>
    <row r="14" spans="1:10" s="1" customFormat="1" ht="24.95" customHeight="1">
      <c r="A14" s="9"/>
      <c r="B14" s="19" t="s">
        <v>49</v>
      </c>
      <c r="C14" s="9"/>
      <c r="D14" s="9"/>
      <c r="E14" s="40">
        <f t="shared" ref="E14:J14" si="1">SUBTOTAL(9,E3:E13)</f>
        <v>41745265</v>
      </c>
      <c r="F14" s="40">
        <f t="shared" si="1"/>
        <v>2076002</v>
      </c>
      <c r="G14" s="40">
        <f t="shared" si="1"/>
        <v>46669615</v>
      </c>
      <c r="H14" s="40">
        <f t="shared" si="1"/>
        <v>2320464.5</v>
      </c>
      <c r="I14" s="71">
        <f t="shared" si="1"/>
        <v>4924350</v>
      </c>
      <c r="J14" s="40">
        <f t="shared" si="1"/>
        <v>244462.5</v>
      </c>
    </row>
  </sheetData>
  <mergeCells count="1">
    <mergeCell ref="A1:J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M44"/>
  <sheetViews>
    <sheetView topLeftCell="B37" workbookViewId="0">
      <selection activeCell="I14" activeCellId="1" sqref="E14 I14"/>
    </sheetView>
  </sheetViews>
  <sheetFormatPr defaultRowHeight="13.5" outlineLevelRow="2"/>
  <cols>
    <col min="1" max="1" width="7.75" hidden="1" customWidth="1"/>
    <col min="2" max="2" width="27.25" customWidth="1"/>
    <col min="3" max="3" width="9.5" style="1" customWidth="1"/>
    <col min="4" max="4" width="9.875" customWidth="1"/>
    <col min="5" max="5" width="21.625" customWidth="1"/>
    <col min="6" max="6" width="20.25" style="2" customWidth="1"/>
    <col min="7" max="7" width="21.375" customWidth="1"/>
    <col min="8" max="8" width="7.625" customWidth="1"/>
    <col min="9" max="9" width="10.625" customWidth="1"/>
    <col min="10" max="10" width="9.375" customWidth="1"/>
    <col min="11" max="11" width="10.25" customWidth="1"/>
    <col min="12" max="12" width="8.875" style="1" customWidth="1"/>
    <col min="13" max="13" width="8.5" style="1" customWidth="1"/>
  </cols>
  <sheetData>
    <row r="1" spans="1:13" ht="22.5">
      <c r="B1" s="75" t="s">
        <v>160</v>
      </c>
      <c r="C1" s="75"/>
      <c r="D1" s="75"/>
      <c r="E1" s="75"/>
      <c r="F1" s="75"/>
      <c r="G1" s="75"/>
      <c r="H1" s="75"/>
      <c r="I1" s="75"/>
      <c r="J1" s="75"/>
      <c r="K1" s="75"/>
      <c r="L1" s="75"/>
      <c r="M1" s="76"/>
    </row>
    <row r="2" spans="1:13" s="8" customFormat="1" ht="30" customHeight="1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 t="s">
        <v>7</v>
      </c>
      <c r="I2" s="6" t="s">
        <v>8</v>
      </c>
      <c r="J2" s="7" t="s">
        <v>9</v>
      </c>
      <c r="K2" s="6" t="s">
        <v>10</v>
      </c>
      <c r="L2" s="6" t="s">
        <v>70</v>
      </c>
      <c r="M2" s="25" t="s">
        <v>67</v>
      </c>
    </row>
    <row r="3" spans="1:13" s="17" customFormat="1" ht="30" customHeight="1" outlineLevel="2">
      <c r="A3" s="3">
        <v>50</v>
      </c>
      <c r="B3" s="26" t="s">
        <v>24</v>
      </c>
      <c r="C3" s="26" t="s">
        <v>25</v>
      </c>
      <c r="D3" s="10" t="s">
        <v>11</v>
      </c>
      <c r="E3" s="11" t="s">
        <v>12</v>
      </c>
      <c r="F3" s="11" t="s">
        <v>12</v>
      </c>
      <c r="G3" s="11" t="s">
        <v>13</v>
      </c>
      <c r="H3" s="12" t="s">
        <v>14</v>
      </c>
      <c r="I3" s="6">
        <v>1</v>
      </c>
      <c r="J3" s="20">
        <v>500000</v>
      </c>
      <c r="K3" s="23">
        <f>J3*I3</f>
        <v>500000</v>
      </c>
      <c r="L3" s="25" t="s">
        <v>50</v>
      </c>
      <c r="M3" s="24" t="s">
        <v>68</v>
      </c>
    </row>
    <row r="4" spans="1:13" s="17" customFormat="1" ht="30" customHeight="1" outlineLevel="2">
      <c r="A4" s="27">
        <v>1</v>
      </c>
      <c r="B4" s="28" t="s">
        <v>24</v>
      </c>
      <c r="C4" s="26" t="s">
        <v>25</v>
      </c>
      <c r="D4" s="28" t="s">
        <v>23</v>
      </c>
      <c r="E4" s="29" t="s">
        <v>26</v>
      </c>
      <c r="F4" s="28" t="s">
        <v>27</v>
      </c>
      <c r="G4" s="28" t="s">
        <v>28</v>
      </c>
      <c r="H4" s="22" t="s">
        <v>29</v>
      </c>
      <c r="I4" s="22">
        <v>225</v>
      </c>
      <c r="J4" s="22">
        <v>400</v>
      </c>
      <c r="K4" s="23">
        <f t="shared" ref="K4:K15" si="0">I4*J4</f>
        <v>90000</v>
      </c>
      <c r="L4" s="24" t="s">
        <v>71</v>
      </c>
      <c r="M4" s="24" t="s">
        <v>72</v>
      </c>
    </row>
    <row r="5" spans="1:13" s="17" customFormat="1" ht="30" customHeight="1" outlineLevel="2">
      <c r="A5" s="27">
        <v>2</v>
      </c>
      <c r="B5" s="28" t="s">
        <v>24</v>
      </c>
      <c r="C5" s="26" t="s">
        <v>73</v>
      </c>
      <c r="D5" s="28" t="s">
        <v>74</v>
      </c>
      <c r="E5" s="29" t="s">
        <v>26</v>
      </c>
      <c r="F5" s="28" t="s">
        <v>27</v>
      </c>
      <c r="G5" s="30" t="s">
        <v>30</v>
      </c>
      <c r="H5" s="22" t="s">
        <v>31</v>
      </c>
      <c r="I5" s="22">
        <v>5</v>
      </c>
      <c r="J5" s="22">
        <v>2000</v>
      </c>
      <c r="K5" s="23">
        <f t="shared" si="0"/>
        <v>10000</v>
      </c>
      <c r="L5" s="24" t="s">
        <v>71</v>
      </c>
      <c r="M5" s="24" t="s">
        <v>72</v>
      </c>
    </row>
    <row r="6" spans="1:13" s="17" customFormat="1" ht="30" customHeight="1" outlineLevel="2">
      <c r="A6" s="27">
        <v>3</v>
      </c>
      <c r="B6" s="28" t="s">
        <v>24</v>
      </c>
      <c r="C6" s="26" t="s">
        <v>73</v>
      </c>
      <c r="D6" s="28" t="s">
        <v>74</v>
      </c>
      <c r="E6" s="29" t="s">
        <v>26</v>
      </c>
      <c r="F6" s="28" t="s">
        <v>27</v>
      </c>
      <c r="G6" s="30" t="s">
        <v>32</v>
      </c>
      <c r="H6" s="22" t="s">
        <v>33</v>
      </c>
      <c r="I6" s="22">
        <v>5</v>
      </c>
      <c r="J6" s="22">
        <v>3500</v>
      </c>
      <c r="K6" s="23">
        <f t="shared" si="0"/>
        <v>17500</v>
      </c>
      <c r="L6" s="24" t="s">
        <v>71</v>
      </c>
      <c r="M6" s="24" t="s">
        <v>72</v>
      </c>
    </row>
    <row r="7" spans="1:13" s="17" customFormat="1" ht="30" customHeight="1" outlineLevel="2">
      <c r="A7" s="27">
        <v>4</v>
      </c>
      <c r="B7" s="28" t="s">
        <v>24</v>
      </c>
      <c r="C7" s="26" t="s">
        <v>73</v>
      </c>
      <c r="D7" s="28" t="s">
        <v>74</v>
      </c>
      <c r="E7" s="29" t="s">
        <v>26</v>
      </c>
      <c r="F7" s="28" t="s">
        <v>27</v>
      </c>
      <c r="G7" s="30" t="s">
        <v>34</v>
      </c>
      <c r="H7" s="22" t="s">
        <v>31</v>
      </c>
      <c r="I7" s="22">
        <v>5</v>
      </c>
      <c r="J7" s="22">
        <v>1100</v>
      </c>
      <c r="K7" s="23">
        <f t="shared" si="0"/>
        <v>5500</v>
      </c>
      <c r="L7" s="24" t="s">
        <v>71</v>
      </c>
      <c r="M7" s="24" t="s">
        <v>72</v>
      </c>
    </row>
    <row r="8" spans="1:13" s="17" customFormat="1" ht="30" customHeight="1" outlineLevel="2">
      <c r="A8" s="27">
        <v>5</v>
      </c>
      <c r="B8" s="28" t="s">
        <v>24</v>
      </c>
      <c r="C8" s="26" t="s">
        <v>73</v>
      </c>
      <c r="D8" s="28" t="s">
        <v>74</v>
      </c>
      <c r="E8" s="29" t="s">
        <v>26</v>
      </c>
      <c r="F8" s="28" t="s">
        <v>27</v>
      </c>
      <c r="G8" s="30" t="s">
        <v>35</v>
      </c>
      <c r="H8" s="22" t="s">
        <v>29</v>
      </c>
      <c r="I8" s="22">
        <v>20</v>
      </c>
      <c r="J8" s="22">
        <v>1600</v>
      </c>
      <c r="K8" s="23">
        <f t="shared" si="0"/>
        <v>32000</v>
      </c>
      <c r="L8" s="24" t="s">
        <v>71</v>
      </c>
      <c r="M8" s="24" t="s">
        <v>72</v>
      </c>
    </row>
    <row r="9" spans="1:13" s="17" customFormat="1" ht="30" customHeight="1" outlineLevel="2">
      <c r="A9" s="27">
        <v>6</v>
      </c>
      <c r="B9" s="28" t="s">
        <v>24</v>
      </c>
      <c r="C9" s="26" t="s">
        <v>73</v>
      </c>
      <c r="D9" s="28" t="s">
        <v>74</v>
      </c>
      <c r="E9" s="29" t="s">
        <v>26</v>
      </c>
      <c r="F9" s="28" t="s">
        <v>27</v>
      </c>
      <c r="G9" s="30" t="s">
        <v>36</v>
      </c>
      <c r="H9" s="22" t="s">
        <v>31</v>
      </c>
      <c r="I9" s="22">
        <v>10</v>
      </c>
      <c r="J9" s="22">
        <v>700</v>
      </c>
      <c r="K9" s="23">
        <f t="shared" si="0"/>
        <v>7000</v>
      </c>
      <c r="L9" s="24" t="s">
        <v>71</v>
      </c>
      <c r="M9" s="24" t="s">
        <v>72</v>
      </c>
    </row>
    <row r="10" spans="1:13" s="17" customFormat="1" ht="30" customHeight="1" outlineLevel="2">
      <c r="A10" s="27">
        <v>7</v>
      </c>
      <c r="B10" s="28" t="s">
        <v>24</v>
      </c>
      <c r="C10" s="26" t="s">
        <v>73</v>
      </c>
      <c r="D10" s="28" t="s">
        <v>74</v>
      </c>
      <c r="E10" s="29" t="s">
        <v>26</v>
      </c>
      <c r="F10" s="28" t="s">
        <v>27</v>
      </c>
      <c r="G10" s="30" t="s">
        <v>37</v>
      </c>
      <c r="H10" s="22" t="s">
        <v>31</v>
      </c>
      <c r="I10" s="22">
        <v>5</v>
      </c>
      <c r="J10" s="22">
        <v>2000</v>
      </c>
      <c r="K10" s="23">
        <f t="shared" si="0"/>
        <v>10000</v>
      </c>
      <c r="L10" s="24" t="s">
        <v>71</v>
      </c>
      <c r="M10" s="24" t="s">
        <v>72</v>
      </c>
    </row>
    <row r="11" spans="1:13" s="17" customFormat="1" ht="30" customHeight="1" outlineLevel="2">
      <c r="A11" s="27">
        <v>8</v>
      </c>
      <c r="B11" s="28" t="s">
        <v>24</v>
      </c>
      <c r="C11" s="26" t="s">
        <v>73</v>
      </c>
      <c r="D11" s="28" t="s">
        <v>74</v>
      </c>
      <c r="E11" s="29" t="s">
        <v>26</v>
      </c>
      <c r="F11" s="28" t="s">
        <v>38</v>
      </c>
      <c r="G11" s="30" t="s">
        <v>39</v>
      </c>
      <c r="H11" s="22" t="s">
        <v>31</v>
      </c>
      <c r="I11" s="22">
        <v>5</v>
      </c>
      <c r="J11" s="22">
        <v>8000</v>
      </c>
      <c r="K11" s="23">
        <f t="shared" si="0"/>
        <v>40000</v>
      </c>
      <c r="L11" s="24" t="s">
        <v>71</v>
      </c>
      <c r="M11" s="24" t="s">
        <v>72</v>
      </c>
    </row>
    <row r="12" spans="1:13" s="17" customFormat="1" ht="30" customHeight="1" outlineLevel="2">
      <c r="A12" s="27">
        <v>9</v>
      </c>
      <c r="B12" s="28" t="s">
        <v>24</v>
      </c>
      <c r="C12" s="26" t="s">
        <v>73</v>
      </c>
      <c r="D12" s="28" t="s">
        <v>74</v>
      </c>
      <c r="E12" s="29" t="s">
        <v>26</v>
      </c>
      <c r="F12" s="28" t="s">
        <v>38</v>
      </c>
      <c r="G12" s="30" t="s">
        <v>40</v>
      </c>
      <c r="H12" s="31" t="s">
        <v>21</v>
      </c>
      <c r="I12" s="22">
        <v>5</v>
      </c>
      <c r="J12" s="22">
        <v>10000</v>
      </c>
      <c r="K12" s="23">
        <f t="shared" si="0"/>
        <v>50000</v>
      </c>
      <c r="L12" s="24" t="s">
        <v>71</v>
      </c>
      <c r="M12" s="24" t="s">
        <v>72</v>
      </c>
    </row>
    <row r="13" spans="1:13" s="17" customFormat="1" ht="30" customHeight="1" outlineLevel="2">
      <c r="A13" s="27">
        <v>10</v>
      </c>
      <c r="B13" s="28" t="s">
        <v>24</v>
      </c>
      <c r="C13" s="26" t="s">
        <v>73</v>
      </c>
      <c r="D13" s="28" t="s">
        <v>74</v>
      </c>
      <c r="E13" s="29" t="s">
        <v>26</v>
      </c>
      <c r="F13" s="32" t="s">
        <v>22</v>
      </c>
      <c r="G13" s="30" t="s">
        <v>41</v>
      </c>
      <c r="H13" s="31" t="s">
        <v>21</v>
      </c>
      <c r="I13" s="22">
        <v>20</v>
      </c>
      <c r="J13" s="22">
        <v>5000</v>
      </c>
      <c r="K13" s="23">
        <f t="shared" si="0"/>
        <v>100000</v>
      </c>
      <c r="L13" s="24" t="s">
        <v>71</v>
      </c>
      <c r="M13" s="24" t="s">
        <v>72</v>
      </c>
    </row>
    <row r="14" spans="1:13" s="17" customFormat="1" ht="30" customHeight="1" outlineLevel="2">
      <c r="A14" s="27">
        <v>11</v>
      </c>
      <c r="B14" s="28" t="s">
        <v>24</v>
      </c>
      <c r="C14" s="26" t="s">
        <v>73</v>
      </c>
      <c r="D14" s="28" t="s">
        <v>74</v>
      </c>
      <c r="E14" s="29" t="s">
        <v>26</v>
      </c>
      <c r="F14" s="30" t="s">
        <v>20</v>
      </c>
      <c r="G14" s="30" t="s">
        <v>42</v>
      </c>
      <c r="H14" s="31" t="s">
        <v>21</v>
      </c>
      <c r="I14" s="22">
        <v>10</v>
      </c>
      <c r="J14" s="22">
        <v>7000</v>
      </c>
      <c r="K14" s="23">
        <f t="shared" si="0"/>
        <v>70000</v>
      </c>
      <c r="L14" s="24" t="s">
        <v>71</v>
      </c>
      <c r="M14" s="24" t="s">
        <v>72</v>
      </c>
    </row>
    <row r="15" spans="1:13" s="17" customFormat="1" ht="30" customHeight="1" outlineLevel="2">
      <c r="A15" s="13">
        <v>41</v>
      </c>
      <c r="B15" s="14" t="s">
        <v>24</v>
      </c>
      <c r="C15" s="26" t="s">
        <v>73</v>
      </c>
      <c r="D15" s="14" t="s">
        <v>11</v>
      </c>
      <c r="E15" s="15" t="s">
        <v>15</v>
      </c>
      <c r="F15" s="15" t="s">
        <v>75</v>
      </c>
      <c r="G15" s="15" t="s">
        <v>16</v>
      </c>
      <c r="H15" s="16" t="s">
        <v>17</v>
      </c>
      <c r="I15" s="12">
        <v>1</v>
      </c>
      <c r="J15" s="21">
        <v>300000</v>
      </c>
      <c r="K15" s="23">
        <f t="shared" si="0"/>
        <v>300000</v>
      </c>
      <c r="L15" s="24" t="s">
        <v>71</v>
      </c>
      <c r="M15" s="24" t="s">
        <v>72</v>
      </c>
    </row>
    <row r="16" spans="1:13" s="17" customFormat="1" ht="30" customHeight="1" outlineLevel="2">
      <c r="A16" s="3">
        <v>46</v>
      </c>
      <c r="B16" s="14" t="s">
        <v>43</v>
      </c>
      <c r="C16" s="26" t="s">
        <v>73</v>
      </c>
      <c r="D16" s="10" t="s">
        <v>11</v>
      </c>
      <c r="E16" s="11" t="s">
        <v>12</v>
      </c>
      <c r="F16" s="11" t="s">
        <v>12</v>
      </c>
      <c r="G16" s="11" t="s">
        <v>13</v>
      </c>
      <c r="H16" s="12" t="s">
        <v>76</v>
      </c>
      <c r="I16" s="6">
        <v>1</v>
      </c>
      <c r="J16" s="20">
        <v>500000</v>
      </c>
      <c r="K16" s="23">
        <f>J16*I16</f>
        <v>500000</v>
      </c>
      <c r="L16" s="25" t="s">
        <v>77</v>
      </c>
      <c r="M16" s="24" t="s">
        <v>72</v>
      </c>
    </row>
    <row r="17" spans="1:13" s="17" customFormat="1" ht="30" customHeight="1" outlineLevel="2">
      <c r="A17" s="13">
        <v>40</v>
      </c>
      <c r="B17" s="14" t="s">
        <v>43</v>
      </c>
      <c r="C17" s="26" t="s">
        <v>73</v>
      </c>
      <c r="D17" s="14" t="s">
        <v>11</v>
      </c>
      <c r="E17" s="15" t="s">
        <v>15</v>
      </c>
      <c r="F17" s="15" t="s">
        <v>75</v>
      </c>
      <c r="G17" s="15" t="s">
        <v>16</v>
      </c>
      <c r="H17" s="16" t="s">
        <v>17</v>
      </c>
      <c r="I17" s="12">
        <v>1</v>
      </c>
      <c r="J17" s="21">
        <v>300000</v>
      </c>
      <c r="K17" s="23">
        <f>I17*J17</f>
        <v>300000</v>
      </c>
      <c r="L17" s="24" t="s">
        <v>71</v>
      </c>
      <c r="M17" s="24" t="s">
        <v>72</v>
      </c>
    </row>
    <row r="18" spans="1:13" s="17" customFormat="1" ht="30" customHeight="1" outlineLevel="2">
      <c r="A18" s="3">
        <v>25</v>
      </c>
      <c r="B18" s="26" t="s">
        <v>44</v>
      </c>
      <c r="C18" s="26" t="s">
        <v>73</v>
      </c>
      <c r="D18" s="10" t="s">
        <v>18</v>
      </c>
      <c r="E18" s="11" t="s">
        <v>12</v>
      </c>
      <c r="F18" s="11" t="s">
        <v>12</v>
      </c>
      <c r="G18" s="11" t="s">
        <v>13</v>
      </c>
      <c r="H18" s="12" t="s">
        <v>76</v>
      </c>
      <c r="I18" s="6">
        <v>1</v>
      </c>
      <c r="J18" s="20">
        <v>500000</v>
      </c>
      <c r="K18" s="23">
        <f>J18*I18</f>
        <v>500000</v>
      </c>
      <c r="L18" s="25" t="s">
        <v>77</v>
      </c>
      <c r="M18" s="24" t="s">
        <v>72</v>
      </c>
    </row>
    <row r="19" spans="1:13" s="17" customFormat="1" ht="30" customHeight="1" outlineLevel="2">
      <c r="A19" s="13">
        <v>27</v>
      </c>
      <c r="B19" s="14" t="s">
        <v>44</v>
      </c>
      <c r="C19" s="26" t="s">
        <v>73</v>
      </c>
      <c r="D19" s="14" t="s">
        <v>18</v>
      </c>
      <c r="E19" s="15" t="s">
        <v>15</v>
      </c>
      <c r="F19" s="15" t="s">
        <v>75</v>
      </c>
      <c r="G19" s="15" t="s">
        <v>16</v>
      </c>
      <c r="H19" s="16" t="s">
        <v>17</v>
      </c>
      <c r="I19" s="12">
        <v>1</v>
      </c>
      <c r="J19" s="21">
        <v>300000</v>
      </c>
      <c r="K19" s="23">
        <f>I19*J19</f>
        <v>300000</v>
      </c>
      <c r="L19" s="24" t="s">
        <v>71</v>
      </c>
      <c r="M19" s="24" t="s">
        <v>72</v>
      </c>
    </row>
    <row r="20" spans="1:13" s="17" customFormat="1" ht="30" customHeight="1" outlineLevel="2">
      <c r="A20" s="3">
        <v>12</v>
      </c>
      <c r="B20" s="26" t="s">
        <v>45</v>
      </c>
      <c r="C20" s="26" t="s">
        <v>73</v>
      </c>
      <c r="D20" s="10" t="s">
        <v>18</v>
      </c>
      <c r="E20" s="11" t="s">
        <v>12</v>
      </c>
      <c r="F20" s="11" t="s">
        <v>12</v>
      </c>
      <c r="G20" s="11" t="s">
        <v>13</v>
      </c>
      <c r="H20" s="12" t="s">
        <v>76</v>
      </c>
      <c r="I20" s="6">
        <v>1</v>
      </c>
      <c r="J20" s="20">
        <v>500000</v>
      </c>
      <c r="K20" s="23">
        <f>J20*I20</f>
        <v>500000</v>
      </c>
      <c r="L20" s="25" t="s">
        <v>77</v>
      </c>
      <c r="M20" s="24" t="s">
        <v>72</v>
      </c>
    </row>
    <row r="21" spans="1:13" s="17" customFormat="1" ht="30" customHeight="1" outlineLevel="2">
      <c r="A21" s="13">
        <v>25</v>
      </c>
      <c r="B21" s="14" t="s">
        <v>45</v>
      </c>
      <c r="C21" s="26" t="s">
        <v>73</v>
      </c>
      <c r="D21" s="14" t="s">
        <v>18</v>
      </c>
      <c r="E21" s="15" t="s">
        <v>15</v>
      </c>
      <c r="F21" s="15" t="s">
        <v>75</v>
      </c>
      <c r="G21" s="15" t="s">
        <v>16</v>
      </c>
      <c r="H21" s="16" t="s">
        <v>17</v>
      </c>
      <c r="I21" s="12">
        <v>1</v>
      </c>
      <c r="J21" s="21">
        <v>300000</v>
      </c>
      <c r="K21" s="23">
        <f>I21*J21</f>
        <v>300000</v>
      </c>
      <c r="L21" s="24" t="s">
        <v>71</v>
      </c>
      <c r="M21" s="24" t="s">
        <v>72</v>
      </c>
    </row>
    <row r="22" spans="1:13" s="17" customFormat="1" ht="30" customHeight="1" outlineLevel="2">
      <c r="A22" s="13">
        <v>33</v>
      </c>
      <c r="B22" s="11" t="s">
        <v>45</v>
      </c>
      <c r="C22" s="26" t="s">
        <v>73</v>
      </c>
      <c r="D22" s="18" t="s">
        <v>19</v>
      </c>
      <c r="E22" s="15" t="s">
        <v>15</v>
      </c>
      <c r="F22" s="33" t="s">
        <v>20</v>
      </c>
      <c r="G22" s="33" t="s">
        <v>46</v>
      </c>
      <c r="H22" s="12" t="s">
        <v>21</v>
      </c>
      <c r="I22" s="12">
        <v>12</v>
      </c>
      <c r="J22" s="36">
        <v>11000</v>
      </c>
      <c r="K22" s="23">
        <v>132000</v>
      </c>
      <c r="L22" s="24" t="s">
        <v>71</v>
      </c>
      <c r="M22" s="24" t="s">
        <v>72</v>
      </c>
    </row>
    <row r="23" spans="1:13" s="17" customFormat="1" ht="30" customHeight="1" outlineLevel="2">
      <c r="A23" s="13">
        <v>34</v>
      </c>
      <c r="B23" s="11" t="s">
        <v>45</v>
      </c>
      <c r="C23" s="26" t="s">
        <v>73</v>
      </c>
      <c r="D23" s="18" t="s">
        <v>19</v>
      </c>
      <c r="E23" s="15" t="s">
        <v>15</v>
      </c>
      <c r="F23" s="33" t="s">
        <v>20</v>
      </c>
      <c r="G23" s="11" t="s">
        <v>47</v>
      </c>
      <c r="H23" s="12" t="s">
        <v>21</v>
      </c>
      <c r="I23" s="12">
        <v>20</v>
      </c>
      <c r="J23" s="12">
        <v>7000</v>
      </c>
      <c r="K23" s="23">
        <v>140000</v>
      </c>
      <c r="L23" s="24" t="s">
        <v>71</v>
      </c>
      <c r="M23" s="24" t="s">
        <v>72</v>
      </c>
    </row>
    <row r="24" spans="1:13" s="17" customFormat="1" ht="30" customHeight="1" outlineLevel="2">
      <c r="A24" s="3">
        <v>13</v>
      </c>
      <c r="B24" s="26" t="s">
        <v>48</v>
      </c>
      <c r="C24" s="26" t="s">
        <v>73</v>
      </c>
      <c r="D24" s="10" t="s">
        <v>18</v>
      </c>
      <c r="E24" s="11" t="s">
        <v>12</v>
      </c>
      <c r="F24" s="11" t="s">
        <v>12</v>
      </c>
      <c r="G24" s="11" t="s">
        <v>13</v>
      </c>
      <c r="H24" s="12" t="s">
        <v>76</v>
      </c>
      <c r="I24" s="6">
        <v>1</v>
      </c>
      <c r="J24" s="20">
        <v>500000</v>
      </c>
      <c r="K24" s="23">
        <f>J24*I24</f>
        <v>500000</v>
      </c>
      <c r="L24" s="25" t="s">
        <v>77</v>
      </c>
      <c r="M24" s="24" t="s">
        <v>72</v>
      </c>
    </row>
    <row r="25" spans="1:13" s="17" customFormat="1" ht="30" customHeight="1" outlineLevel="2">
      <c r="A25" s="13">
        <v>26</v>
      </c>
      <c r="B25" s="14" t="s">
        <v>48</v>
      </c>
      <c r="C25" s="26" t="s">
        <v>73</v>
      </c>
      <c r="D25" s="14" t="s">
        <v>18</v>
      </c>
      <c r="E25" s="15" t="s">
        <v>15</v>
      </c>
      <c r="F25" s="15" t="s">
        <v>75</v>
      </c>
      <c r="G25" s="15" t="s">
        <v>16</v>
      </c>
      <c r="H25" s="16" t="s">
        <v>17</v>
      </c>
      <c r="I25" s="12">
        <v>1</v>
      </c>
      <c r="J25" s="21">
        <v>300000</v>
      </c>
      <c r="K25" s="23">
        <f>I25*J25</f>
        <v>300000</v>
      </c>
      <c r="L25" s="24" t="s">
        <v>71</v>
      </c>
      <c r="M25" s="24" t="s">
        <v>72</v>
      </c>
    </row>
    <row r="26" spans="1:13" s="17" customFormat="1" ht="30" customHeight="1" outlineLevel="2">
      <c r="A26" s="13"/>
      <c r="B26" s="26" t="s">
        <v>59</v>
      </c>
      <c r="C26" s="26" t="s">
        <v>73</v>
      </c>
      <c r="D26" s="10" t="s">
        <v>57</v>
      </c>
      <c r="E26" s="11" t="s">
        <v>15</v>
      </c>
      <c r="F26" s="11" t="s">
        <v>58</v>
      </c>
      <c r="G26" s="11" t="s">
        <v>60</v>
      </c>
      <c r="H26" s="12" t="s">
        <v>78</v>
      </c>
      <c r="I26" s="6">
        <v>30</v>
      </c>
      <c r="J26" s="35">
        <v>7161</v>
      </c>
      <c r="K26" s="23">
        <v>214830</v>
      </c>
      <c r="L26" s="25" t="s">
        <v>71</v>
      </c>
      <c r="M26" s="25" t="s">
        <v>79</v>
      </c>
    </row>
    <row r="27" spans="1:13" s="17" customFormat="1" ht="30" customHeight="1" outlineLevel="2">
      <c r="A27" s="13"/>
      <c r="B27" s="26" t="s">
        <v>61</v>
      </c>
      <c r="C27" s="26" t="s">
        <v>73</v>
      </c>
      <c r="D27" s="10" t="s">
        <v>51</v>
      </c>
      <c r="E27" s="11" t="s">
        <v>12</v>
      </c>
      <c r="F27" s="11" t="s">
        <v>12</v>
      </c>
      <c r="G27" s="11" t="s">
        <v>13</v>
      </c>
      <c r="H27" s="12" t="s">
        <v>76</v>
      </c>
      <c r="I27" s="6">
        <v>1</v>
      </c>
      <c r="J27" s="35">
        <v>500000</v>
      </c>
      <c r="K27" s="23">
        <v>500000</v>
      </c>
      <c r="L27" s="25" t="s">
        <v>77</v>
      </c>
      <c r="M27" s="25" t="s">
        <v>79</v>
      </c>
    </row>
    <row r="28" spans="1:13" s="17" customFormat="1" ht="30" customHeight="1" outlineLevel="2">
      <c r="A28" s="13"/>
      <c r="B28" s="26" t="s">
        <v>80</v>
      </c>
      <c r="C28" s="26" t="s">
        <v>73</v>
      </c>
      <c r="D28" s="10" t="s">
        <v>81</v>
      </c>
      <c r="E28" s="11" t="s">
        <v>82</v>
      </c>
      <c r="F28" s="11" t="s">
        <v>52</v>
      </c>
      <c r="G28" s="11" t="s">
        <v>53</v>
      </c>
      <c r="H28" s="12" t="s">
        <v>76</v>
      </c>
      <c r="I28" s="6">
        <v>1</v>
      </c>
      <c r="J28" s="35">
        <v>300000</v>
      </c>
      <c r="K28" s="23">
        <v>300000</v>
      </c>
      <c r="L28" s="25" t="s">
        <v>83</v>
      </c>
      <c r="M28" s="25" t="s">
        <v>79</v>
      </c>
    </row>
    <row r="29" spans="1:13" s="17" customFormat="1" ht="30" customHeight="1" outlineLevel="2">
      <c r="A29" s="13"/>
      <c r="B29" s="26" t="s">
        <v>44</v>
      </c>
      <c r="C29" s="26" t="s">
        <v>73</v>
      </c>
      <c r="D29" s="10" t="s">
        <v>19</v>
      </c>
      <c r="E29" s="11" t="s">
        <v>15</v>
      </c>
      <c r="F29" s="11" t="s">
        <v>58</v>
      </c>
      <c r="G29" s="11" t="s">
        <v>62</v>
      </c>
      <c r="H29" s="12" t="s">
        <v>78</v>
      </c>
      <c r="I29" s="6">
        <v>20</v>
      </c>
      <c r="J29" s="35">
        <v>7161</v>
      </c>
      <c r="K29" s="23">
        <v>143220</v>
      </c>
      <c r="L29" s="25" t="s">
        <v>71</v>
      </c>
      <c r="M29" s="25" t="s">
        <v>79</v>
      </c>
    </row>
    <row r="30" spans="1:13" s="17" customFormat="1" ht="30" customHeight="1" outlineLevel="2">
      <c r="A30" s="13"/>
      <c r="B30" s="26" t="s">
        <v>44</v>
      </c>
      <c r="C30" s="26" t="s">
        <v>73</v>
      </c>
      <c r="D30" s="10" t="s">
        <v>18</v>
      </c>
      <c r="E30" s="11" t="s">
        <v>55</v>
      </c>
      <c r="F30" s="11" t="s">
        <v>55</v>
      </c>
      <c r="G30" s="11" t="s">
        <v>56</v>
      </c>
      <c r="H30" s="12" t="s">
        <v>84</v>
      </c>
      <c r="I30" s="6">
        <v>20</v>
      </c>
      <c r="J30" s="35">
        <v>6000</v>
      </c>
      <c r="K30" s="23">
        <f>I30*J30</f>
        <v>120000</v>
      </c>
      <c r="L30" s="25" t="s">
        <v>71</v>
      </c>
      <c r="M30" s="25" t="s">
        <v>79</v>
      </c>
    </row>
    <row r="31" spans="1:13" s="17" customFormat="1" ht="30" customHeight="1" outlineLevel="2">
      <c r="A31" s="13"/>
      <c r="B31" s="26" t="s">
        <v>63</v>
      </c>
      <c r="C31" s="26" t="s">
        <v>73</v>
      </c>
      <c r="D31" s="10" t="s">
        <v>51</v>
      </c>
      <c r="E31" s="11" t="s">
        <v>12</v>
      </c>
      <c r="F31" s="11" t="s">
        <v>12</v>
      </c>
      <c r="G31" s="11" t="s">
        <v>13</v>
      </c>
      <c r="H31" s="12" t="s">
        <v>76</v>
      </c>
      <c r="I31" s="6">
        <v>1</v>
      </c>
      <c r="J31" s="35">
        <v>500000</v>
      </c>
      <c r="K31" s="23">
        <v>500000</v>
      </c>
      <c r="L31" s="25" t="s">
        <v>77</v>
      </c>
      <c r="M31" s="25" t="s">
        <v>79</v>
      </c>
    </row>
    <row r="32" spans="1:13" s="17" customFormat="1" ht="30" customHeight="1" outlineLevel="2">
      <c r="A32" s="13"/>
      <c r="B32" s="26" t="s">
        <v>85</v>
      </c>
      <c r="C32" s="26" t="s">
        <v>73</v>
      </c>
      <c r="D32" s="10" t="s">
        <v>81</v>
      </c>
      <c r="E32" s="11" t="s">
        <v>82</v>
      </c>
      <c r="F32" s="11" t="s">
        <v>52</v>
      </c>
      <c r="G32" s="11" t="s">
        <v>53</v>
      </c>
      <c r="H32" s="12" t="s">
        <v>76</v>
      </c>
      <c r="I32" s="6">
        <v>1</v>
      </c>
      <c r="J32" s="35">
        <v>300000</v>
      </c>
      <c r="K32" s="23">
        <v>300000</v>
      </c>
      <c r="L32" s="25" t="s">
        <v>83</v>
      </c>
      <c r="M32" s="25" t="s">
        <v>79</v>
      </c>
    </row>
    <row r="33" spans="1:13" s="17" customFormat="1" ht="30" customHeight="1" outlineLevel="2">
      <c r="A33" s="13"/>
      <c r="B33" s="26" t="s">
        <v>64</v>
      </c>
      <c r="C33" s="26" t="s">
        <v>73</v>
      </c>
      <c r="D33" s="10" t="s">
        <v>51</v>
      </c>
      <c r="E33" s="11" t="s">
        <v>12</v>
      </c>
      <c r="F33" s="11" t="s">
        <v>12</v>
      </c>
      <c r="G33" s="11" t="s">
        <v>13</v>
      </c>
      <c r="H33" s="12" t="s">
        <v>76</v>
      </c>
      <c r="I33" s="6">
        <v>1</v>
      </c>
      <c r="J33" s="35">
        <v>500000</v>
      </c>
      <c r="K33" s="23">
        <v>500000</v>
      </c>
      <c r="L33" s="25" t="s">
        <v>77</v>
      </c>
      <c r="M33" s="25" t="s">
        <v>79</v>
      </c>
    </row>
    <row r="34" spans="1:13" s="17" customFormat="1" ht="30" customHeight="1" outlineLevel="2">
      <c r="A34" s="13"/>
      <c r="B34" s="26" t="s">
        <v>86</v>
      </c>
      <c r="C34" s="26" t="s">
        <v>73</v>
      </c>
      <c r="D34" s="10" t="s">
        <v>81</v>
      </c>
      <c r="E34" s="11" t="s">
        <v>82</v>
      </c>
      <c r="F34" s="11" t="s">
        <v>52</v>
      </c>
      <c r="G34" s="11" t="s">
        <v>53</v>
      </c>
      <c r="H34" s="12" t="s">
        <v>76</v>
      </c>
      <c r="I34" s="6">
        <v>1</v>
      </c>
      <c r="J34" s="35">
        <v>300000</v>
      </c>
      <c r="K34" s="23">
        <v>300000</v>
      </c>
      <c r="L34" s="25" t="s">
        <v>83</v>
      </c>
      <c r="M34" s="25" t="s">
        <v>79</v>
      </c>
    </row>
    <row r="35" spans="1:13" s="17" customFormat="1" ht="30" customHeight="1" outlineLevel="2">
      <c r="A35" s="13"/>
      <c r="B35" s="26" t="s">
        <v>87</v>
      </c>
      <c r="C35" s="26" t="s">
        <v>73</v>
      </c>
      <c r="D35" s="10" t="s">
        <v>81</v>
      </c>
      <c r="E35" s="11" t="s">
        <v>82</v>
      </c>
      <c r="F35" s="11" t="s">
        <v>52</v>
      </c>
      <c r="G35" s="11" t="s">
        <v>53</v>
      </c>
      <c r="H35" s="12" t="s">
        <v>76</v>
      </c>
      <c r="I35" s="6">
        <v>1</v>
      </c>
      <c r="J35" s="35">
        <v>300000</v>
      </c>
      <c r="K35" s="23">
        <v>300000</v>
      </c>
      <c r="L35" s="25" t="s">
        <v>83</v>
      </c>
      <c r="M35" s="25" t="s">
        <v>79</v>
      </c>
    </row>
    <row r="36" spans="1:13" s="17" customFormat="1" ht="30" customHeight="1" outlineLevel="2">
      <c r="A36" s="13"/>
      <c r="B36" s="26" t="s">
        <v>45</v>
      </c>
      <c r="C36" s="26" t="s">
        <v>73</v>
      </c>
      <c r="D36" s="10" t="s">
        <v>19</v>
      </c>
      <c r="E36" s="11" t="s">
        <v>15</v>
      </c>
      <c r="F36" s="11" t="s">
        <v>38</v>
      </c>
      <c r="G36" s="11" t="s">
        <v>54</v>
      </c>
      <c r="H36" s="12" t="s">
        <v>78</v>
      </c>
      <c r="I36" s="6">
        <v>16</v>
      </c>
      <c r="J36" s="35">
        <v>18000</v>
      </c>
      <c r="K36" s="23">
        <v>288000</v>
      </c>
      <c r="L36" s="25" t="s">
        <v>71</v>
      </c>
      <c r="M36" s="25" t="s">
        <v>79</v>
      </c>
    </row>
    <row r="37" spans="1:13" s="17" customFormat="1" ht="30" customHeight="1" outlineLevel="2">
      <c r="A37" s="13"/>
      <c r="B37" s="26" t="s">
        <v>45</v>
      </c>
      <c r="C37" s="26" t="s">
        <v>73</v>
      </c>
      <c r="D37" s="10" t="s">
        <v>19</v>
      </c>
      <c r="E37" s="11" t="s">
        <v>15</v>
      </c>
      <c r="F37" s="11" t="s">
        <v>58</v>
      </c>
      <c r="G37" s="11" t="s">
        <v>60</v>
      </c>
      <c r="H37" s="12" t="s">
        <v>78</v>
      </c>
      <c r="I37" s="6">
        <v>30</v>
      </c>
      <c r="J37" s="35">
        <v>7161</v>
      </c>
      <c r="K37" s="23">
        <v>214830</v>
      </c>
      <c r="L37" s="25" t="s">
        <v>71</v>
      </c>
      <c r="M37" s="25" t="s">
        <v>79</v>
      </c>
    </row>
    <row r="38" spans="1:13" s="17" customFormat="1" ht="30" customHeight="1" outlineLevel="2">
      <c r="A38" s="13"/>
      <c r="B38" s="26" t="s">
        <v>45</v>
      </c>
      <c r="C38" s="26" t="s">
        <v>73</v>
      </c>
      <c r="D38" s="10" t="s">
        <v>18</v>
      </c>
      <c r="E38" s="11" t="s">
        <v>55</v>
      </c>
      <c r="F38" s="11" t="s">
        <v>55</v>
      </c>
      <c r="G38" s="11" t="s">
        <v>56</v>
      </c>
      <c r="H38" s="12" t="s">
        <v>84</v>
      </c>
      <c r="I38" s="6">
        <v>20</v>
      </c>
      <c r="J38" s="35">
        <v>6000</v>
      </c>
      <c r="K38" s="23">
        <f>I38*J38</f>
        <v>120000</v>
      </c>
      <c r="L38" s="25" t="s">
        <v>71</v>
      </c>
      <c r="M38" s="25" t="s">
        <v>79</v>
      </c>
    </row>
    <row r="39" spans="1:13" s="17" customFormat="1" ht="30" customHeight="1" outlineLevel="2">
      <c r="A39" s="13"/>
      <c r="B39" s="26" t="s">
        <v>65</v>
      </c>
      <c r="C39" s="26" t="s">
        <v>73</v>
      </c>
      <c r="D39" s="10" t="s">
        <v>51</v>
      </c>
      <c r="E39" s="11" t="s">
        <v>12</v>
      </c>
      <c r="F39" s="11" t="s">
        <v>12</v>
      </c>
      <c r="G39" s="11" t="s">
        <v>13</v>
      </c>
      <c r="H39" s="12" t="s">
        <v>76</v>
      </c>
      <c r="I39" s="6">
        <v>1</v>
      </c>
      <c r="J39" s="35">
        <v>500000</v>
      </c>
      <c r="K39" s="23">
        <v>500000</v>
      </c>
      <c r="L39" s="25" t="s">
        <v>77</v>
      </c>
      <c r="M39" s="25" t="s">
        <v>79</v>
      </c>
    </row>
    <row r="40" spans="1:13" s="17" customFormat="1" ht="30" customHeight="1" outlineLevel="2">
      <c r="A40" s="13"/>
      <c r="B40" s="26" t="s">
        <v>88</v>
      </c>
      <c r="C40" s="26" t="s">
        <v>73</v>
      </c>
      <c r="D40" s="10" t="s">
        <v>81</v>
      </c>
      <c r="E40" s="11" t="s">
        <v>82</v>
      </c>
      <c r="F40" s="11" t="s">
        <v>52</v>
      </c>
      <c r="G40" s="11" t="s">
        <v>53</v>
      </c>
      <c r="H40" s="12" t="s">
        <v>76</v>
      </c>
      <c r="I40" s="6">
        <v>1</v>
      </c>
      <c r="J40" s="35">
        <v>300000</v>
      </c>
      <c r="K40" s="23">
        <v>300000</v>
      </c>
      <c r="L40" s="25" t="s">
        <v>83</v>
      </c>
      <c r="M40" s="25" t="s">
        <v>79</v>
      </c>
    </row>
    <row r="41" spans="1:13" s="17" customFormat="1" ht="30" customHeight="1" outlineLevel="2">
      <c r="A41" s="13"/>
      <c r="B41" s="26" t="s">
        <v>48</v>
      </c>
      <c r="C41" s="26" t="s">
        <v>73</v>
      </c>
      <c r="D41" s="10" t="s">
        <v>18</v>
      </c>
      <c r="E41" s="11" t="s">
        <v>55</v>
      </c>
      <c r="F41" s="11" t="s">
        <v>55</v>
      </c>
      <c r="G41" s="11" t="s">
        <v>56</v>
      </c>
      <c r="H41" s="12" t="s">
        <v>84</v>
      </c>
      <c r="I41" s="6">
        <v>20</v>
      </c>
      <c r="J41" s="35">
        <v>6000</v>
      </c>
      <c r="K41" s="23">
        <f>I41*J41</f>
        <v>120000</v>
      </c>
      <c r="L41" s="25" t="s">
        <v>89</v>
      </c>
      <c r="M41" s="25" t="s">
        <v>79</v>
      </c>
    </row>
    <row r="42" spans="1:13" s="17" customFormat="1" ht="30" customHeight="1" outlineLevel="2">
      <c r="A42" s="13"/>
      <c r="B42" s="26" t="s">
        <v>66</v>
      </c>
      <c r="C42" s="26" t="s">
        <v>73</v>
      </c>
      <c r="D42" s="10" t="s">
        <v>51</v>
      </c>
      <c r="E42" s="11" t="s">
        <v>12</v>
      </c>
      <c r="F42" s="11" t="s">
        <v>12</v>
      </c>
      <c r="G42" s="11" t="s">
        <v>13</v>
      </c>
      <c r="H42" s="12" t="s">
        <v>76</v>
      </c>
      <c r="I42" s="6">
        <v>1</v>
      </c>
      <c r="J42" s="35">
        <v>500000</v>
      </c>
      <c r="K42" s="23">
        <v>500000</v>
      </c>
      <c r="L42" s="25" t="s">
        <v>77</v>
      </c>
      <c r="M42" s="25" t="s">
        <v>79</v>
      </c>
    </row>
    <row r="43" spans="1:13" s="17" customFormat="1" ht="30" customHeight="1" outlineLevel="2">
      <c r="A43" s="13"/>
      <c r="B43" s="26" t="s">
        <v>90</v>
      </c>
      <c r="C43" s="26" t="s">
        <v>73</v>
      </c>
      <c r="D43" s="10" t="s">
        <v>81</v>
      </c>
      <c r="E43" s="11" t="s">
        <v>82</v>
      </c>
      <c r="F43" s="11" t="s">
        <v>52</v>
      </c>
      <c r="G43" s="11" t="s">
        <v>53</v>
      </c>
      <c r="H43" s="12" t="s">
        <v>76</v>
      </c>
      <c r="I43" s="6">
        <v>1</v>
      </c>
      <c r="J43" s="35">
        <v>300000</v>
      </c>
      <c r="K43" s="23">
        <v>300000</v>
      </c>
      <c r="L43" s="25" t="s">
        <v>83</v>
      </c>
      <c r="M43" s="25" t="s">
        <v>79</v>
      </c>
    </row>
    <row r="44" spans="1:13" s="17" customFormat="1" ht="30" customHeight="1" outlineLevel="1">
      <c r="A44" s="13"/>
      <c r="B44" s="26"/>
      <c r="C44" s="34" t="s">
        <v>49</v>
      </c>
      <c r="D44" s="10"/>
      <c r="E44" s="11"/>
      <c r="F44" s="11"/>
      <c r="G44" s="11"/>
      <c r="H44" s="12"/>
      <c r="I44" s="6"/>
      <c r="J44" s="35"/>
      <c r="K44" s="23">
        <f>SUBTOTAL(9,K3:K43)</f>
        <v>10224880</v>
      </c>
      <c r="L44" s="25"/>
      <c r="M44" s="25"/>
    </row>
  </sheetData>
  <autoFilter ref="A2:S44"/>
  <mergeCells count="1">
    <mergeCell ref="B1:M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F19"/>
  <sheetViews>
    <sheetView topLeftCell="A5" workbookViewId="0">
      <selection activeCell="I14" activeCellId="1" sqref="E14 I14"/>
    </sheetView>
  </sheetViews>
  <sheetFormatPr defaultRowHeight="13.5" outlineLevelRow="2"/>
  <cols>
    <col min="1" max="1" width="32.75" customWidth="1"/>
    <col min="2" max="2" width="11.625" customWidth="1"/>
    <col min="4" max="4" width="23.75" customWidth="1"/>
    <col min="5" max="5" width="16.5" customWidth="1"/>
    <col min="6" max="6" width="16.375" customWidth="1"/>
  </cols>
  <sheetData>
    <row r="1" spans="1:6" ht="36.75" customHeight="1">
      <c r="A1" s="77" t="s">
        <v>136</v>
      </c>
      <c r="B1" s="77"/>
      <c r="C1" s="77"/>
      <c r="D1" s="77"/>
      <c r="E1" s="77"/>
      <c r="F1" s="76"/>
    </row>
    <row r="2" spans="1:6" s="49" customFormat="1" ht="20.100000000000001" customHeight="1">
      <c r="A2" s="54" t="s">
        <v>112</v>
      </c>
      <c r="B2" s="47" t="s">
        <v>2</v>
      </c>
      <c r="C2" s="47" t="s">
        <v>113</v>
      </c>
      <c r="D2" s="48" t="s">
        <v>114</v>
      </c>
      <c r="E2" s="48" t="s">
        <v>115</v>
      </c>
      <c r="F2" s="47" t="s">
        <v>139</v>
      </c>
    </row>
    <row r="3" spans="1:6" ht="20.100000000000001" customHeight="1" outlineLevel="2">
      <c r="A3" s="55" t="s">
        <v>44</v>
      </c>
      <c r="B3" s="42" t="s">
        <v>137</v>
      </c>
      <c r="C3" s="41" t="s">
        <v>116</v>
      </c>
      <c r="D3" s="43" t="s">
        <v>117</v>
      </c>
      <c r="E3" s="46">
        <v>27955.38</v>
      </c>
      <c r="F3" s="46" t="s">
        <v>138</v>
      </c>
    </row>
    <row r="4" spans="1:6" ht="20.100000000000001" customHeight="1" outlineLevel="2">
      <c r="A4" s="55" t="s">
        <v>44</v>
      </c>
      <c r="B4" s="42" t="s">
        <v>137</v>
      </c>
      <c r="C4" s="41" t="s">
        <v>118</v>
      </c>
      <c r="D4" s="43" t="s">
        <v>119</v>
      </c>
      <c r="E4" s="46">
        <v>13803.46</v>
      </c>
      <c r="F4" s="46" t="s">
        <v>138</v>
      </c>
    </row>
    <row r="5" spans="1:6" ht="20.100000000000001" customHeight="1" outlineLevel="2">
      <c r="A5" s="55" t="s">
        <v>44</v>
      </c>
      <c r="B5" s="42" t="s">
        <v>137</v>
      </c>
      <c r="C5" s="41" t="s">
        <v>120</v>
      </c>
      <c r="D5" s="43" t="s">
        <v>121</v>
      </c>
      <c r="E5" s="46">
        <v>1567.08</v>
      </c>
      <c r="F5" s="46" t="s">
        <v>138</v>
      </c>
    </row>
    <row r="6" spans="1:6" ht="20.100000000000001" customHeight="1" outlineLevel="2">
      <c r="A6" s="55" t="s">
        <v>44</v>
      </c>
      <c r="B6" s="42" t="s">
        <v>137</v>
      </c>
      <c r="C6" s="41" t="s">
        <v>122</v>
      </c>
      <c r="D6" s="43" t="s">
        <v>123</v>
      </c>
      <c r="E6" s="46">
        <v>69069.11</v>
      </c>
      <c r="F6" s="46" t="s">
        <v>138</v>
      </c>
    </row>
    <row r="7" spans="1:6" ht="20.100000000000001" customHeight="1" outlineLevel="2">
      <c r="A7" s="57" t="s">
        <v>48</v>
      </c>
      <c r="B7" s="42" t="s">
        <v>137</v>
      </c>
      <c r="C7" s="44" t="s">
        <v>124</v>
      </c>
      <c r="D7" s="45" t="s">
        <v>125</v>
      </c>
      <c r="E7" s="46">
        <v>135700.99</v>
      </c>
      <c r="F7" s="46" t="s">
        <v>138</v>
      </c>
    </row>
    <row r="8" spans="1:6" ht="20.100000000000001" customHeight="1" outlineLevel="2">
      <c r="A8" s="57" t="s">
        <v>48</v>
      </c>
      <c r="B8" s="42" t="s">
        <v>137</v>
      </c>
      <c r="C8" s="44" t="s">
        <v>126</v>
      </c>
      <c r="D8" s="45" t="s">
        <v>127</v>
      </c>
      <c r="E8" s="46">
        <v>1567.08</v>
      </c>
      <c r="F8" s="46" t="s">
        <v>138</v>
      </c>
    </row>
    <row r="9" spans="1:6" ht="20.100000000000001" customHeight="1" outlineLevel="2">
      <c r="A9" s="55" t="s">
        <v>66</v>
      </c>
      <c r="B9" s="42" t="s">
        <v>137</v>
      </c>
      <c r="C9" s="41" t="s">
        <v>128</v>
      </c>
      <c r="D9" s="43" t="s">
        <v>129</v>
      </c>
      <c r="E9" s="46">
        <v>72779.8</v>
      </c>
      <c r="F9" s="46" t="s">
        <v>138</v>
      </c>
    </row>
    <row r="10" spans="1:6" ht="20.100000000000001" customHeight="1" outlineLevel="2">
      <c r="A10" s="55" t="s">
        <v>66</v>
      </c>
      <c r="B10" s="42" t="s">
        <v>137</v>
      </c>
      <c r="C10" s="41" t="s">
        <v>130</v>
      </c>
      <c r="D10" s="43" t="s">
        <v>131</v>
      </c>
      <c r="E10" s="46">
        <v>1306.3</v>
      </c>
      <c r="F10" s="46" t="s">
        <v>138</v>
      </c>
    </row>
    <row r="11" spans="1:6" ht="20.100000000000001" customHeight="1" outlineLevel="2">
      <c r="A11" s="55" t="s">
        <v>66</v>
      </c>
      <c r="B11" s="42" t="s">
        <v>137</v>
      </c>
      <c r="C11" s="41" t="s">
        <v>132</v>
      </c>
      <c r="D11" s="43" t="s">
        <v>133</v>
      </c>
      <c r="E11" s="46">
        <v>15843.4</v>
      </c>
      <c r="F11" s="46" t="s">
        <v>138</v>
      </c>
    </row>
    <row r="12" spans="1:6" ht="20.100000000000001" customHeight="1" outlineLevel="2">
      <c r="A12" s="55" t="s">
        <v>66</v>
      </c>
      <c r="B12" s="42" t="s">
        <v>137</v>
      </c>
      <c r="C12" s="41" t="s">
        <v>134</v>
      </c>
      <c r="D12" s="43" t="s">
        <v>135</v>
      </c>
      <c r="E12" s="46">
        <v>58633.8</v>
      </c>
      <c r="F12" s="46" t="s">
        <v>138</v>
      </c>
    </row>
    <row r="13" spans="1:6" ht="20.100000000000001" customHeight="1" outlineLevel="2">
      <c r="A13" s="58" t="s">
        <v>65</v>
      </c>
      <c r="B13" s="42" t="s">
        <v>137</v>
      </c>
      <c r="C13" s="53" t="s">
        <v>141</v>
      </c>
      <c r="D13" s="53" t="s">
        <v>142</v>
      </c>
      <c r="E13" s="52">
        <v>113522.34</v>
      </c>
      <c r="F13" s="46" t="s">
        <v>140</v>
      </c>
    </row>
    <row r="14" spans="1:6" ht="20.100000000000001" customHeight="1" outlineLevel="2">
      <c r="A14" s="58" t="s">
        <v>65</v>
      </c>
      <c r="B14" s="42" t="s">
        <v>137</v>
      </c>
      <c r="C14" s="53" t="s">
        <v>143</v>
      </c>
      <c r="D14" s="53" t="s">
        <v>144</v>
      </c>
      <c r="E14" s="52">
        <v>97093.5</v>
      </c>
      <c r="F14" s="46" t="s">
        <v>140</v>
      </c>
    </row>
    <row r="15" spans="1:6" ht="20.100000000000001" customHeight="1" outlineLevel="2">
      <c r="A15" s="58" t="s">
        <v>65</v>
      </c>
      <c r="B15" s="42" t="s">
        <v>137</v>
      </c>
      <c r="C15" s="53" t="s">
        <v>145</v>
      </c>
      <c r="D15" s="53" t="s">
        <v>146</v>
      </c>
      <c r="E15" s="52">
        <v>55423.040000000001</v>
      </c>
      <c r="F15" s="46" t="s">
        <v>140</v>
      </c>
    </row>
    <row r="16" spans="1:6" ht="20.100000000000001" customHeight="1" outlineLevel="2">
      <c r="A16" s="56" t="s">
        <v>61</v>
      </c>
      <c r="B16" s="42" t="s">
        <v>137</v>
      </c>
      <c r="C16" s="50" t="s">
        <v>147</v>
      </c>
      <c r="D16" s="50" t="s">
        <v>148</v>
      </c>
      <c r="E16" s="52">
        <v>367219.99</v>
      </c>
      <c r="F16" s="46" t="s">
        <v>140</v>
      </c>
    </row>
    <row r="17" spans="1:6" ht="20.100000000000001" customHeight="1" outlineLevel="2">
      <c r="A17" s="56" t="s">
        <v>61</v>
      </c>
      <c r="B17" s="42" t="s">
        <v>137</v>
      </c>
      <c r="C17" s="50" t="s">
        <v>152</v>
      </c>
      <c r="D17" s="51" t="s">
        <v>153</v>
      </c>
      <c r="E17" s="52">
        <v>18892.400000000001</v>
      </c>
      <c r="F17" s="46" t="s">
        <v>69</v>
      </c>
    </row>
    <row r="18" spans="1:6" ht="20.100000000000001" customHeight="1" outlineLevel="2">
      <c r="A18" s="56" t="s">
        <v>61</v>
      </c>
      <c r="B18" s="42" t="s">
        <v>137</v>
      </c>
      <c r="C18" s="50" t="s">
        <v>149</v>
      </c>
      <c r="D18" s="50" t="s">
        <v>150</v>
      </c>
      <c r="E18" s="52">
        <v>100261.39</v>
      </c>
      <c r="F18" s="46" t="s">
        <v>140</v>
      </c>
    </row>
    <row r="19" spans="1:6" ht="20.100000000000001" customHeight="1" outlineLevel="1">
      <c r="A19" s="56"/>
      <c r="B19" s="59" t="s">
        <v>49</v>
      </c>
      <c r="C19" s="50"/>
      <c r="D19" s="50"/>
      <c r="E19" s="52">
        <f>SUBTOTAL(9,E3:E18)</f>
        <v>1150639.0599999998</v>
      </c>
      <c r="F19" s="46"/>
    </row>
  </sheetData>
  <autoFilter ref="A2:F19"/>
  <sortState ref="A3:J83">
    <sortCondition ref="B2"/>
  </sortState>
  <mergeCells count="1">
    <mergeCell ref="A1:F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6</vt:i4>
      </vt:variant>
    </vt:vector>
  </HeadingPairs>
  <TitlesOfParts>
    <vt:vector size="10" baseType="lpstr">
      <vt:lpstr>汇总</vt:lpstr>
      <vt:lpstr>2024年追加生均经费</vt:lpstr>
      <vt:lpstr>2024年追加专项预算</vt:lpstr>
      <vt:lpstr>2024年补缴职业年金</vt:lpstr>
      <vt:lpstr>'2024年补缴职业年金'!Print_Area</vt:lpstr>
      <vt:lpstr>'2024年追加生均经费'!Print_Area</vt:lpstr>
      <vt:lpstr>'2024年追加专项预算'!Print_Area</vt:lpstr>
      <vt:lpstr>'2024年补缴职业年金'!Print_Titles</vt:lpstr>
      <vt:lpstr>'2024年追加生均经费'!Print_Titles</vt:lpstr>
      <vt:lpstr>'2024年追加专项预算'!Print_Titles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</dc:creator>
  <cp:lastModifiedBy>meng</cp:lastModifiedBy>
  <cp:lastPrinted>2024-12-18T02:25:14Z</cp:lastPrinted>
  <dcterms:created xsi:type="dcterms:W3CDTF">2024-12-12T00:37:26Z</dcterms:created>
  <dcterms:modified xsi:type="dcterms:W3CDTF">2025-02-17T05:51:11Z</dcterms:modified>
</cp:coreProperties>
</file>