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38" activeTab="38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" sheetId="83" state="hidden" r:id="rId30"/>
    <sheet name="华漕镇06-02地块设备" sheetId="90" state="hidden" r:id="rId31"/>
    <sheet name="塘湾小学维修" sheetId="84" state="hidden" r:id="rId32"/>
    <sheet name="启英宝盛茂盛分园维修" sheetId="85" state="hidden" r:id="rId33"/>
    <sheet name="龙柏一幼雨林分园维修" sheetId="86" state="hidden" r:id="rId34"/>
    <sheet name="实验幼儿园群英分园维修" sheetId="87" state="hidden" r:id="rId35"/>
    <sheet name="上虹中学维修" sheetId="89" state="hidden" r:id="rId36"/>
    <sheet name="教育学院" sheetId="82" state="hidden" r:id="rId37"/>
    <sheet name="党建经费" sheetId="88" state="hidden" r:id="rId38"/>
    <sheet name="虹桥镇" sheetId="94" r:id="rId39"/>
    <sheet name="普教一科（补充）" sheetId="93" state="hidden" r:id="rId40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7" hidden="1">党建经费!$A$2:$D$105</definedName>
    <definedName name="_xlnm._FilterDatabase" localSheetId="29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0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29">扩班设备!$A$1:$K$391</definedName>
    <definedName name="_xlnm.Print_Area" localSheetId="33">龙柏一幼雨林分园维修!$A$1:$M$57</definedName>
    <definedName name="_xlnm.Print_Area" localSheetId="4">马桥!$A$1:$Q$72</definedName>
    <definedName name="_xlnm.Print_Area" localSheetId="39">'普教一科（补充）'!$A$1:$I$4</definedName>
    <definedName name="_xlnm.Print_Area" localSheetId="3">七宝!$A$1:$Y$72</definedName>
    <definedName name="_xlnm.Print_Area" localSheetId="32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4">实验幼儿园群英分园维修!$A$1:$O$64</definedName>
    <definedName name="_xlnm.Print_Area" localSheetId="31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0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29">扩班设备!$1:$2</definedName>
    <definedName name="_xlnm.Print_Titles" localSheetId="33">龙柏一幼雨林分园维修!$1:$3</definedName>
    <definedName name="_xlnm.Print_Titles" localSheetId="4">马桥!$1:$3</definedName>
    <definedName name="_xlnm.Print_Titles" localSheetId="39">'普教一科（补充）'!$1:$2</definedName>
    <definedName name="_xlnm.Print_Titles" localSheetId="3">七宝!$1:$3</definedName>
    <definedName name="_xlnm.Print_Titles" localSheetId="32">启英宝盛茂盛分园维修!$1:$3</definedName>
    <definedName name="_xlnm.Print_Titles" localSheetId="1">莘庄!$1:$3</definedName>
    <definedName name="_xlnm.Print_Titles" localSheetId="34">实验幼儿园群英分园维修!$1:$4</definedName>
    <definedName name="_xlnm.Print_Titles" localSheetId="31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I4" i="93"/>
  <c r="C4" i="94" s="1"/>
  <c r="C5" s="1"/>
  <c r="J166" i="90" l="1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<sst xmlns="http://schemas.openxmlformats.org/spreadsheetml/2006/main" count="11800" uniqueCount="2983">
  <si>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</si>
  <si>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</si>
  <si>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</si>
  <si>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</si>
  <si>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</si>
  <si>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</si>
  <si>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</si>
  <si>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</si>
  <si>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</si>
  <si>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</si>
  <si>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</si>
  <si>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</si>
  <si>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</si>
  <si>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</si>
  <si>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</si>
  <si>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</si>
  <si>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</si>
  <si>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</si>
  <si>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</si>
  <si>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</si>
  <si>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</si>
  <si>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</si>
  <si>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</si>
  <si>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</si>
  <si>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</si>
  <si>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</si>
  <si>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</si>
  <si>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</si>
  <si>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</si>
  <si>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</si>
  <si>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</si>
  <si>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</si>
  <si>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</si>
  <si>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</si>
  <si>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</si>
  <si>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</si>
  <si>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</si>
  <si>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</si>
  <si>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</si>
  <si>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</si>
  <si>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</si>
  <si>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</si>
  <si>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</si>
  <si>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</si>
  <si>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</si>
  <si>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</si>
  <si>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</si>
  <si>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</si>
  <si>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</si>
  <si>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</si>
  <si>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</si>
  <si>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</si>
  <si>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</si>
  <si>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</si>
  <si>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</si>
  <si>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</si>
  <si>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</si>
  <si>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</si>
  <si>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</si>
  <si>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</si>
  <si>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</si>
  <si>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</si>
  <si>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</si>
  <si>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</si>
  <si>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</si>
  <si>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</si>
  <si>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</si>
  <si>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</si>
  <si>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</si>
  <si>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</si>
  <si>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</si>
  <si>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</si>
  <si>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</si>
  <si>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</si>
  <si>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</si>
  <si>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</si>
  <si>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</si>
  <si>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</si>
  <si>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</si>
  <si>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</si>
  <si>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</si>
  <si>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</si>
  <si>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</si>
  <si>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</si>
  <si>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</si>
  <si>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</si>
  <si>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</si>
  <si>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</si>
  <si>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</si>
  <si>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</si>
  <si>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</si>
  <si>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</si>
  <si>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</si>
  <si>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</si>
  <si>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</si>
  <si>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</si>
  <si>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</si>
  <si>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</si>
  <si>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</si>
  <si>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</si>
  <si>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</si>
  <si>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</si>
  <si>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</si>
  <si>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</si>
  <si>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</si>
  <si>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</si>
  <si>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</si>
  <si>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</si>
  <si>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</si>
  <si>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</si>
  <si>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</si>
  <si>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</si>
  <si>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</si>
  <si>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</si>
  <si>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</si>
  <si>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</si>
  <si>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</si>
  <si>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</si>
  <si>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</si>
  <si>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</si>
  <si>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</si>
  <si>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</si>
  <si>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</si>
  <si>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</si>
  <si>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</si>
  <si>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</si>
  <si>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</si>
  <si>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</si>
  <si>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</si>
  <si>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</si>
  <si>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</si>
  <si>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</si>
  <si>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</si>
  <si>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</si>
  <si>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</si>
  <si>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</si>
  <si>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</si>
  <si>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</si>
  <si>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</si>
  <si>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</si>
  <si>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</si>
  <si>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</si>
  <si>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</si>
  <si>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</si>
  <si>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</si>
  <si>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</si>
  <si>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</si>
  <si>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</si>
  <si>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</si>
  <si>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</si>
  <si>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</si>
  <si>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</si>
  <si>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</si>
  <si>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</si>
  <si>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</si>
  <si>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</si>
  <si>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</si>
  <si>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</si>
  <si>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</si>
  <si>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</si>
  <si>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</si>
  <si>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</si>
  <si>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</si>
  <si>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</si>
  <si>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</si>
  <si>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</si>
  <si>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</si>
  <si>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</si>
  <si>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</si>
  <si>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</si>
  <si>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</si>
  <si>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</si>
  <si>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</si>
  <si>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</si>
  <si>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</si>
  <si>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</si>
  <si>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</si>
  <si>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</si>
  <si>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</si>
  <si>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</si>
  <si>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</si>
  <si>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</si>
  <si>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</si>
  <si>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</si>
  <si>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</si>
  <si>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</si>
  <si>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</si>
  <si>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</si>
  <si>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</si>
  <si>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</si>
  <si>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</si>
  <si>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</si>
  <si>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</si>
  <si>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</si>
  <si>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</si>
  <si>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</si>
  <si>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</si>
  <si>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</si>
  <si>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</si>
  <si>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</si>
  <si>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</si>
  <si>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</si>
  <si>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</si>
  <si>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</si>
  <si>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</si>
  <si>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</si>
  <si>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</si>
  <si>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</si>
  <si>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</si>
  <si>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</si>
  <si>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</si>
  <si>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</si>
  <si>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</si>
  <si>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</si>
  <si>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</si>
  <si>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</si>
  <si>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</si>
  <si>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</si>
  <si>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</si>
  <si>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</si>
  <si>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</si>
  <si>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</si>
  <si>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</si>
  <si>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</si>
  <si>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</si>
  <si>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</si>
  <si>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</si>
  <si>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</si>
  <si>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</si>
  <si>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</si>
  <si>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</si>
  <si>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</si>
  <si>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</si>
  <si>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</si>
  <si>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</si>
  <si>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</si>
  <si>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</si>
  <si>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</si>
  <si>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</si>
  <si>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</si>
  <si>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</si>
  <si>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</si>
  <si>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</si>
  <si>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</si>
  <si>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</si>
  <si>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</si>
  <si>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</si>
  <si>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</si>
  <si>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</si>
  <si>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</si>
  <si>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</si>
  <si>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</si>
  <si>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</si>
  <si>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</si>
  <si>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</si>
  <si>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</si>
  <si>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</si>
  <si>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</si>
  <si>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</si>
  <si>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</si>
  <si>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</si>
  <si>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</si>
  <si>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</si>
  <si>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</si>
  <si>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</si>
  <si>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</si>
  <si>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</si>
  <si>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</si>
  <si>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</si>
  <si>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</si>
  <si>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</si>
  <si>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</si>
  <si>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</si>
  <si>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</si>
  <si>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</si>
  <si>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</si>
  <si>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</si>
  <si>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</si>
  <si>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</si>
  <si>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</si>
  <si>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</si>
  <si>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</si>
  <si>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</si>
  <si>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</si>
  <si>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</si>
  <si>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</si>
  <si>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</si>
  <si>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</si>
  <si>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</si>
  <si>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</si>
  <si>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</si>
  <si>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</si>
  <si>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</si>
  <si>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</si>
  <si>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</si>
  <si>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</si>
  <si>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</si>
  <si>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</si>
  <si>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</si>
  <si>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</si>
  <si>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</si>
  <si>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</si>
  <si>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</si>
  <si>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</si>
  <si>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</si>
  <si>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</si>
  <si>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</si>
  <si>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</si>
  <si>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</si>
  <si>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</si>
  <si>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</si>
  <si>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</si>
  <si>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</si>
  <si>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</si>
  <si>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</si>
  <si>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</si>
  <si>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</si>
  <si>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</si>
  <si>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</si>
  <si>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</si>
  <si>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</si>
  <si>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</si>
  <si>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</si>
  <si>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</si>
  <si>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</si>
  <si>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</si>
  <si>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</si>
  <si>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</si>
  <si>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</si>
  <si>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</si>
  <si>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</si>
  <si>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</si>
  <si>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</si>
  <si>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</si>
  <si>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</si>
  <si>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</si>
  <si>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</si>
  <si>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</si>
  <si>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</si>
  <si>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</si>
  <si>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</si>
  <si>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</si>
  <si>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</si>
  <si>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</si>
  <si>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</si>
  <si>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</si>
  <si>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</si>
  <si>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</si>
  <si>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</si>
  <si>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</si>
  <si>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</si>
  <si>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</si>
  <si>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</si>
  <si>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</si>
  <si>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</si>
  <si>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</si>
  <si>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</si>
  <si>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</si>
  <si>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</si>
  <si>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</si>
  <si>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</si>
  <si>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</si>
  <si>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</si>
  <si>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</si>
  <si>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</si>
  <si>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</si>
  <si>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</si>
  <si>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</si>
  <si>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</si>
  <si>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</si>
  <si>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</si>
  <si>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</si>
  <si>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</si>
  <si>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</si>
  <si>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</si>
  <si>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</si>
  <si>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</si>
  <si>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</si>
  <si>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</si>
  <si>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</si>
  <si>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</si>
  <si>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</si>
  <si>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</si>
  <si>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</si>
  <si>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</si>
  <si>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</si>
  <si>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</si>
  <si>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</si>
  <si>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</si>
  <si>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</si>
  <si>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</si>
  <si>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</si>
  <si>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</si>
  <si>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</si>
  <si>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</si>
  <si>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</si>
  <si>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</si>
  <si>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</si>
  <si>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</si>
  <si>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</si>
  <si>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</si>
  <si>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</si>
  <si>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</si>
  <si>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</si>
  <si>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</si>
  <si>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</si>
  <si>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</si>
  <si>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</si>
  <si>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</si>
  <si>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</si>
  <si>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</si>
  <si>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</si>
  <si>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</si>
  <si>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</si>
  <si>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</si>
  <si>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</si>
  <si>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</si>
  <si>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</si>
  <si>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</si>
  <si>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</si>
  <si>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</si>
  <si>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</si>
  <si>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</si>
  <si>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</si>
  <si>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</si>
  <si>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</si>
  <si>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</si>
  <si>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</si>
  <si>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</si>
  <si>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</si>
  <si>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</si>
  <si>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</si>
  <si>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</si>
  <si>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</si>
  <si>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</si>
  <si>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</si>
  <si>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</si>
  <si>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</si>
  <si>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</si>
  <si>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</si>
  <si>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</si>
  <si>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</si>
  <si>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</si>
  <si>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</si>
  <si>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</si>
  <si>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</si>
  <si>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</si>
  <si>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</si>
  <si>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</si>
  <si>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</si>
  <si>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</si>
  <si>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</si>
  <si>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</si>
  <si>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</si>
  <si>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</si>
  <si>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</si>
  <si>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</si>
  <si>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</si>
  <si>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</si>
  <si>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</si>
  <si>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</si>
  <si>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</si>
  <si>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</si>
  <si>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</si>
  <si>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</si>
  <si>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</si>
  <si>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</si>
  <si>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</si>
  <si>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</si>
  <si>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</si>
  <si>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</si>
  <si>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</si>
  <si>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</si>
  <si>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</si>
  <si>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</si>
  <si>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</si>
  <si>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</si>
  <si>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</si>
  <si>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</si>
  <si>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</si>
  <si>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</si>
  <si>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</si>
  <si>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</si>
  <si>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</si>
  <si>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</si>
  <si>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</si>
  <si>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</si>
  <si>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</si>
  <si>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</si>
  <si>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</si>
  <si>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</si>
  <si>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</si>
  <si>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</si>
  <si>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</si>
  <si>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</si>
  <si>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</si>
  <si>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</si>
  <si>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</si>
  <si>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</si>
  <si>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</si>
  <si>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</si>
  <si>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</si>
  <si>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</si>
  <si>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</si>
  <si>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</si>
  <si>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</si>
  <si>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</si>
  <si>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</si>
  <si>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</si>
  <si>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</si>
  <si>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</si>
  <si>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</si>
  <si>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</si>
  <si>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</si>
  <si>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</si>
  <si>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</si>
  <si>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</si>
  <si>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</si>
  <si>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</si>
  <si>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</si>
  <si>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</si>
  <si>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</si>
  <si>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</si>
  <si>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</si>
  <si>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</si>
  <si>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</si>
  <si>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</si>
  <si>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</si>
  <si>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</si>
  <si>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</si>
  <si>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</si>
  <si>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</si>
  <si>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</si>
  <si>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</si>
  <si>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</si>
  <si>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</si>
  <si>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</si>
  <si>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</si>
  <si>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</si>
  <si>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</si>
  <si>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</si>
  <si>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</si>
  <si>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</si>
  <si>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</si>
  <si>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</si>
  <si>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</si>
  <si>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</si>
  <si>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</si>
  <si>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</si>
  <si>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</si>
  <si>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</si>
  <si>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</si>
  <si>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</si>
  <si>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</si>
  <si>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</si>
  <si>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</si>
  <si>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</si>
  <si>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</si>
  <si>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</si>
  <si>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</si>
  <si>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</si>
  <si>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</si>
  <si>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</si>
  <si>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</si>
  <si>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</si>
  <si>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</si>
  <si>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</si>
  <si>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</si>
  <si>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</si>
  <si>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</si>
  <si>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</si>
  <si>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</si>
  <si>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</si>
  <si>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</si>
  <si>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</si>
  <si>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</si>
  <si>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</si>
  <si>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</si>
  <si>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</si>
  <si>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</si>
  <si>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</si>
  <si>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</si>
  <si>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</si>
  <si>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</si>
  <si>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</si>
  <si>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</si>
  <si>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</si>
  <si>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</si>
  <si>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</si>
  <si>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</si>
  <si>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</si>
  <si>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</si>
  <si>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</si>
  <si>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</si>
  <si>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</si>
  <si>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</si>
  <si>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</si>
  <si>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</si>
  <si>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</si>
  <si>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</si>
  <si>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</si>
  <si>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</si>
  <si>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</si>
  <si>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</si>
  <si>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</si>
  <si>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</si>
  <si>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</si>
  <si>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</si>
  <si>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</si>
  <si>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</si>
  <si>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</si>
  <si>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</si>
  <si>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</si>
  <si>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</si>
  <si>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</si>
  <si>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</si>
  <si>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</si>
  <si>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</si>
  <si>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</si>
  <si>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</si>
  <si>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</si>
  <si>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</si>
  <si>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</si>
  <si>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</si>
  <si>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</si>
  <si>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</si>
  <si>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</si>
  <si>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</si>
  <si>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</si>
  <si>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</si>
  <si>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</si>
  <si>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</si>
  <si>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</si>
  <si>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</si>
  <si>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</si>
  <si>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</si>
  <si>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</si>
  <si>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</si>
  <si>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</si>
  <si>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</si>
  <si>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</si>
  <si>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</si>
  <si>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</si>
  <si>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</si>
  <si>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</si>
  <si>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</si>
  <si>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</si>
  <si>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</si>
  <si>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</si>
  <si>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</si>
  <si>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</si>
  <si>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</si>
  <si>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</si>
  <si>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</si>
  <si>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</si>
  <si>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</si>
  <si>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</si>
  <si>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</si>
  <si>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</si>
  <si>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</si>
  <si>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</si>
  <si>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</si>
  <si>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</si>
  <si>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</si>
  <si>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</si>
  <si>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</si>
  <si>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</si>
  <si>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</si>
  <si>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</si>
  <si>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</si>
  <si>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</si>
  <si>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</si>
  <si>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</si>
  <si>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</si>
  <si>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</si>
  <si>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</si>
  <si>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</si>
  <si>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</si>
  <si>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</si>
  <si>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</si>
  <si>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</si>
  <si>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</si>
  <si>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</si>
  <si>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</si>
  <si>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</si>
  <si>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</si>
  <si>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</si>
  <si>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</si>
  <si>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</si>
  <si>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</si>
  <si>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</si>
  <si>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</si>
  <si>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</si>
  <si>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</si>
  <si>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</si>
  <si>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</si>
  <si>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</si>
  <si>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</si>
  <si>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</si>
  <si>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</si>
  <si>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</si>
  <si>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</si>
  <si>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</si>
  <si>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</si>
  <si>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</si>
  <si>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</si>
  <si>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</si>
  <si>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</si>
  <si>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</si>
  <si>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</si>
  <si>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</si>
  <si>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</si>
  <si>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</si>
  <si>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</si>
  <si>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</si>
  <si>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</si>
  <si>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</si>
  <si>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</si>
  <si>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</si>
  <si>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</si>
  <si>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</si>
  <si>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</si>
  <si>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</si>
  <si>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</si>
  <si>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</si>
  <si>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</si>
  <si>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</si>
  <si>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</si>
  <si>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</si>
  <si>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</si>
  <si>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</si>
  <si>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</si>
  <si>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</si>
  <si>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</si>
  <si>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</si>
  <si>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</si>
  <si>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</si>
  <si>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</si>
  <si>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</si>
  <si>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</si>
  <si>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</si>
  <si>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</si>
  <si>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</si>
  <si>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</si>
  <si>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</si>
  <si>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</si>
  <si>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</si>
  <si>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</si>
  <si>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</si>
  <si>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</si>
  <si>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</si>
  <si>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</si>
  <si>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</si>
  <si>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</si>
  <si>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</si>
  <si>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</si>
  <si>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</si>
  <si>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</si>
  <si>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</si>
  <si>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</si>
  <si>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</si>
  <si>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</si>
  <si>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</si>
  <si>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</si>
  <si>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</si>
  <si>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</si>
  <si>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</si>
  <si>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</si>
  <si>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</si>
  <si>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</si>
  <si>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</si>
  <si>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</si>
  <si>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</si>
  <si>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</si>
  <si>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</si>
  <si>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</si>
  <si>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</si>
  <si>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</si>
  <si>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</si>
  <si>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</si>
  <si>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</si>
  <si>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</si>
  <si>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</si>
  <si>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</si>
  <si>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</si>
  <si>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</si>
  <si>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</si>
  <si>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</si>
  <si>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</si>
  <si>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</si>
  <si>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</si>
  <si>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</si>
  <si>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</si>
  <si>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</si>
  <si>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</si>
  <si>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</si>
  <si>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</si>
  <si>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</si>
  <si>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</si>
  <si>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</si>
  <si>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</si>
  <si>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</si>
  <si>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</si>
  <si>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</si>
  <si>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</si>
  <si>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</si>
  <si>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</si>
  <si>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</si>
  <si>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</si>
  <si>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</si>
  <si>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</si>
  <si>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</si>
  <si>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</si>
  <si>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</si>
  <si>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</si>
  <si>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</si>
  <si>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</si>
  <si>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</si>
  <si>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</si>
  <si>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</si>
  <si>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</si>
  <si>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</si>
  <si>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</si>
  <si>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</si>
  <si>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</si>
  <si>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</si>
  <si>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</si>
  <si>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</si>
  <si>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</si>
  <si>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</si>
  <si>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</si>
  <si>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</si>
  <si>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</si>
  <si>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</si>
  <si>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</si>
  <si>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</si>
  <si>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</si>
  <si>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</si>
  <si>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</si>
  <si>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</si>
  <si>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</si>
  <si>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</si>
  <si>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</si>
  <si>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</si>
  <si>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</si>
  <si>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</si>
  <si>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</si>
  <si>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</si>
  <si>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</si>
  <si>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</si>
  <si>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</si>
  <si>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</si>
  <si>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</si>
  <si>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</si>
  <si>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</si>
  <si>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</si>
  <si>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</si>
  <si>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</si>
  <si>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</si>
  <si>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</si>
  <si>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</si>
  <si>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</si>
  <si>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</si>
  <si>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</si>
  <si>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</si>
  <si>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</si>
  <si>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</si>
  <si>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</si>
  <si>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</si>
  <si>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</si>
  <si>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</si>
  <si>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</si>
  <si>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</si>
  <si>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</si>
  <si>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</si>
  <si>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</si>
  <si>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</si>
  <si>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</si>
  <si>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</si>
  <si>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</si>
  <si>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</si>
  <si>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</si>
  <si>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</si>
  <si>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</si>
  <si>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</si>
  <si>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</si>
  <si>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</si>
  <si>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</si>
  <si>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</si>
  <si>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</si>
  <si>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</si>
  <si>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</si>
  <si>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</si>
  <si>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</si>
  <si>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</si>
  <si>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</si>
  <si>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</si>
  <si>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</si>
  <si>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</si>
  <si>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</si>
  <si>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</si>
  <si>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</si>
  <si>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</si>
  <si>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</si>
  <si>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</si>
  <si>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</si>
  <si>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</si>
  <si>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</si>
  <si>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</si>
  <si>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</si>
  <si>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</si>
  <si>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</si>
  <si>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</si>
  <si>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</si>
  <si>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</si>
  <si>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</si>
  <si>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</si>
  <si>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</si>
  <si>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</si>
  <si>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</si>
  <si>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</si>
  <si>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</si>
  <si>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</si>
  <si>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</si>
  <si>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</si>
  <si>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</si>
  <si>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</si>
  <si>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</si>
  <si>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</si>
  <si>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</si>
  <si>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</si>
  <si>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</si>
  <si>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</si>
  <si>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</si>
  <si>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</si>
  <si>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</si>
  <si>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</si>
  <si>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</si>
  <si>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</si>
  <si>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</si>
  <si>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</si>
  <si>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</si>
  <si>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</si>
  <si>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</si>
  <si>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</si>
  <si>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</si>
  <si>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</si>
  <si>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</si>
  <si>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</si>
  <si>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</si>
  <si>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</si>
  <si>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</si>
  <si>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</si>
  <si>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</si>
  <si>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</si>
  <si>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</si>
  <si>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</si>
  <si>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</si>
  <si>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</si>
  <si>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</si>
  <si>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</si>
  <si>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</si>
  <si>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</si>
  <si>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</si>
  <si>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</si>
  <si>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</si>
  <si>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</si>
  <si>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</si>
  <si>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</si>
  <si>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</si>
  <si>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</si>
  <si>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</si>
  <si>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</si>
  <si>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</si>
  <si>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</si>
  <si>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</si>
  <si>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</si>
  <si>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</si>
  <si>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</si>
  <si>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</si>
  <si>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</si>
  <si>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</si>
  <si>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</si>
  <si>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</si>
  <si>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</si>
  <si>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</si>
  <si>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</si>
  <si>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</si>
  <si>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</si>
  <si>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</si>
  <si>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</si>
  <si>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</si>
  <si>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</si>
  <si>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</si>
  <si>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</si>
  <si>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</si>
  <si>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</si>
  <si>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</si>
  <si>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</si>
  <si>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</si>
  <si>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</si>
  <si>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</si>
  <si>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</si>
  <si>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</si>
  <si>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</si>
  <si>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</si>
  <si>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</si>
  <si>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</si>
  <si>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</si>
  <si>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</si>
  <si>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</si>
  <si>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</si>
  <si>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</si>
  <si>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</si>
  <si>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</si>
  <si>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</si>
  <si>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</si>
  <si>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</si>
  <si>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</si>
  <si>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</si>
  <si>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</si>
  <si>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</si>
  <si>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</si>
  <si>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</si>
  <si>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</si>
  <si>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</si>
  <si>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</si>
  <si>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</si>
  <si>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</si>
  <si>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</si>
  <si>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</si>
  <si>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</si>
  <si>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</si>
  <si>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</si>
  <si>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</si>
  <si>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</si>
  <si>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</si>
  <si>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</si>
  <si>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</si>
  <si>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</si>
  <si>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</si>
  <si>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</si>
  <si>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</si>
  <si>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</si>
  <si>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</si>
  <si>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</si>
  <si>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</si>
  <si>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</si>
  <si>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</si>
  <si>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</si>
  <si>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</si>
  <si>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</si>
  <si>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</si>
  <si>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</si>
  <si>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</si>
  <si>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</si>
  <si>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</si>
  <si>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</si>
  <si>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</si>
  <si>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</si>
  <si>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</si>
  <si>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</si>
  <si>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</si>
  <si>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</si>
  <si>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</si>
  <si>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</si>
  <si>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</si>
  <si>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</si>
  <si>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</si>
  <si>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</si>
  <si>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</si>
  <si>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</si>
  <si>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</si>
  <si>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</si>
  <si>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</si>
  <si>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</si>
  <si>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</si>
  <si>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</si>
  <si>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</si>
  <si>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</si>
  <si>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</si>
  <si>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</si>
  <si>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</si>
  <si>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</si>
  <si>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</si>
  <si>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</si>
  <si>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</si>
  <si>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</si>
  <si>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</si>
  <si>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</si>
  <si>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</si>
  <si>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</si>
  <si>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</si>
  <si>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</si>
  <si>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</si>
  <si>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</si>
  <si>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</si>
  <si>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</si>
  <si>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</si>
  <si>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</si>
  <si>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</si>
  <si>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</si>
  <si>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</si>
  <si>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</si>
  <si>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</si>
  <si>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</si>
  <si>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</si>
  <si>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</si>
  <si>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</si>
  <si>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</si>
  <si>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</si>
  <si>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</si>
  <si>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</si>
  <si>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</si>
  <si>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</si>
  <si>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</si>
  <si>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</si>
  <si>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</si>
  <si>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</si>
  <si>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</si>
  <si>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</si>
  <si>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</si>
  <si>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</si>
  <si>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</si>
  <si>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</si>
  <si>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</si>
  <si>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</si>
  <si>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</si>
  <si>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</si>
  <si>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</si>
  <si>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</si>
  <si>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</si>
  <si>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</si>
  <si>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</si>
  <si>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</si>
  <si>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</si>
  <si>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</si>
  <si>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</si>
  <si>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</si>
  <si>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</si>
  <si>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</si>
  <si>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</si>
  <si>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</si>
  <si>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</si>
  <si>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</si>
  <si>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</si>
  <si>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</si>
  <si>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</si>
  <si>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</si>
  <si>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</si>
  <si>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</si>
  <si>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</si>
  <si>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</si>
  <si>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</si>
  <si>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</si>
  <si>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</si>
  <si>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</si>
  <si>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</si>
  <si>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</si>
  <si>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</si>
  <si>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</si>
  <si>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</si>
  <si>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</si>
  <si>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</si>
  <si>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</si>
  <si>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</si>
  <si>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</si>
  <si>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</si>
  <si>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</si>
  <si>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</si>
  <si>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</si>
  <si>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</si>
  <si>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</si>
  <si>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</si>
  <si>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</si>
  <si>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</si>
  <si>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</si>
  <si>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</si>
  <si>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</si>
  <si>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</si>
  <si>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</si>
  <si>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</si>
  <si>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</si>
  <si>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</si>
  <si>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</si>
  <si>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</si>
  <si>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</si>
  <si>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</si>
  <si>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</si>
  <si>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</si>
  <si>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</si>
  <si>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</si>
  <si>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</si>
  <si>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</si>
  <si>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</si>
  <si>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</si>
  <si>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</si>
  <si>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</si>
  <si>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</si>
  <si>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</si>
  <si>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</si>
  <si>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</si>
  <si>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</si>
  <si>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</si>
  <si>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</si>
  <si>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</si>
  <si>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</si>
  <si>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</si>
  <si>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</si>
  <si>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</si>
  <si>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</si>
  <si>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</si>
  <si>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</si>
  <si>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</si>
  <si>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</si>
  <si>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</si>
  <si>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</si>
  <si>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</si>
  <si>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</si>
  <si>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</si>
  <si>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</si>
  <si>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</si>
  <si>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</si>
  <si>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</si>
  <si>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</si>
  <si>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</si>
  <si>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</si>
  <si>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</si>
  <si>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</si>
  <si>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</si>
  <si>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</si>
  <si>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</si>
  <si>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</si>
  <si>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</si>
  <si>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</si>
  <si>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</si>
  <si>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</si>
  <si>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</si>
  <si>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</si>
  <si>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</si>
  <si>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</si>
  <si>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</si>
  <si>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</si>
  <si>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</si>
  <si>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</si>
  <si>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</si>
  <si>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</si>
  <si>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</si>
  <si>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</si>
  <si>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</si>
  <si>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</si>
  <si>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</si>
  <si>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</si>
  <si>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</si>
  <si>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</si>
  <si>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</si>
  <si>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</si>
  <si>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</si>
  <si>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</si>
  <si>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</si>
  <si>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</si>
  <si>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</si>
  <si>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</si>
  <si>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</si>
  <si>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</si>
  <si>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</si>
  <si>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</si>
  <si>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</si>
  <si>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</si>
  <si>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</si>
  <si>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</si>
  <si>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</si>
  <si>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</si>
  <si>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</si>
  <si>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</si>
  <si>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</si>
  <si>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</si>
  <si>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</si>
  <si>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</si>
  <si>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</si>
  <si>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</si>
  <si>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</si>
  <si>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</si>
  <si>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</si>
  <si>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</si>
  <si>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</si>
  <si>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</si>
  <si>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</si>
  <si>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</si>
  <si>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</si>
  <si>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</si>
  <si>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</si>
  <si>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</si>
  <si>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</si>
  <si>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</si>
  <si>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</si>
  <si>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</si>
  <si>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</si>
  <si>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</si>
  <si>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</si>
  <si>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</si>
  <si>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</si>
  <si>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</si>
  <si>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</si>
  <si>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</si>
  <si>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</si>
  <si>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</si>
  <si>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</si>
  <si>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</si>
  <si>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</si>
  <si>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</si>
  <si>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</si>
  <si>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</si>
  <si>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</si>
  <si>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</si>
  <si>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</si>
  <si>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</si>
  <si>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</si>
  <si>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</si>
  <si>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</si>
  <si>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</si>
  <si>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</si>
  <si>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</si>
  <si>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</si>
  <si>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</si>
  <si>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</si>
  <si>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</si>
  <si>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</si>
  <si>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</si>
  <si>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</si>
  <si>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</si>
  <si>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</si>
  <si>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</si>
  <si>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</si>
  <si>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</si>
  <si>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</si>
  <si>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</si>
  <si>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</si>
  <si>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</si>
  <si>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</si>
  <si>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</si>
  <si>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</si>
  <si>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</si>
  <si>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</si>
  <si>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</si>
  <si>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</si>
  <si>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</si>
  <si>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</si>
  <si>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</si>
  <si>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</si>
  <si>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</si>
  <si>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</si>
  <si>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</si>
  <si>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</si>
  <si>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</si>
  <si>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</si>
  <si>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</si>
  <si>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</si>
  <si>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</si>
  <si>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</si>
  <si>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</si>
  <si>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</si>
  <si>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</si>
  <si>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</si>
  <si>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</si>
  <si>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</si>
  <si>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</si>
  <si>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</si>
  <si>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</si>
  <si>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</si>
  <si>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</si>
  <si>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</si>
  <si>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</si>
  <si>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</si>
  <si>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</si>
  <si>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</si>
  <si>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</si>
  <si>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</si>
  <si>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</si>
  <si>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</si>
  <si>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</si>
  <si>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</si>
  <si>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</si>
  <si>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</si>
  <si>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</si>
  <si>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</si>
  <si>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</si>
  <si>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</si>
  <si>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</si>
  <si>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</si>
  <si>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</si>
  <si>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</si>
  <si>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</si>
  <si>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</si>
  <si>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</si>
  <si>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</si>
  <si>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</si>
  <si>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</si>
  <si>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</si>
  <si>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</si>
  <si>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</si>
  <si>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</si>
  <si>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</si>
  <si>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</si>
  <si>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</si>
  <si>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</si>
  <si>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</si>
  <si>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</si>
  <si>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</si>
  <si>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</si>
  <si>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</si>
  <si>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</si>
  <si>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</si>
  <si>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</si>
  <si>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</si>
  <si>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</si>
  <si>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</si>
  <si>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</si>
  <si>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</si>
  <si>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</si>
  <si>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</si>
  <si>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</si>
  <si>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</si>
  <si>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</si>
  <si>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</si>
  <si>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</si>
  <si>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</si>
  <si>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</si>
  <si>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</si>
  <si>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</si>
  <si>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</si>
  <si>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</si>
  <si>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</si>
  <si>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</si>
  <si>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</si>
  <si>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</si>
  <si>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</si>
  <si>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</si>
  <si>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</si>
  <si>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</si>
  <si>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</si>
  <si>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</si>
  <si>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</si>
  <si>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</si>
  <si>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</si>
  <si>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</si>
  <si>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</si>
  <si>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</si>
  <si>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</si>
  <si>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</si>
  <si>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</si>
  <si>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</si>
  <si>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</si>
  <si>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</si>
  <si>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</si>
  <si>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</si>
  <si>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</si>
  <si>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</si>
  <si>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</si>
  <si>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</si>
  <si>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</si>
  <si>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</si>
  <si>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</si>
  <si>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</si>
  <si>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</si>
  <si>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</si>
  <si>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</si>
  <si>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</si>
  <si>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</si>
  <si>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</si>
  <si>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</si>
  <si>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</si>
  <si>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</si>
  <si>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</si>
  <si>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</si>
  <si>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</si>
  <si>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</si>
  <si>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</si>
  <si>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</si>
  <si>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</si>
  <si>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</si>
  <si>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</si>
  <si>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</si>
  <si>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</si>
  <si>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</si>
  <si>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</si>
  <si>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</si>
  <si>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</si>
  <si>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</si>
  <si>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</si>
  <si>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</si>
  <si>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</si>
  <si>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</si>
  <si>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</si>
  <si>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</si>
  <si>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</si>
  <si>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</si>
  <si>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</si>
  <si>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</si>
  <si>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</si>
  <si>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</si>
  <si>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</si>
  <si>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</si>
  <si>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</si>
  <si>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</si>
  <si>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</si>
  <si>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</si>
  <si>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</si>
  <si>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</si>
  <si>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</si>
  <si>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</si>
  <si>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</si>
  <si>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</si>
  <si>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</si>
  <si>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</si>
  <si>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</si>
  <si>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</si>
  <si>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</si>
  <si>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</si>
  <si>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</si>
  <si>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</si>
  <si>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</si>
  <si>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</si>
  <si>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</si>
  <si>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</si>
  <si>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</si>
  <si>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</si>
  <si>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</si>
  <si>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</si>
  <si>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</si>
  <si>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</si>
  <si>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</si>
  <si>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</si>
  <si>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</si>
  <si>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</si>
  <si>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</si>
  <si>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</si>
  <si>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</si>
  <si>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</si>
  <si>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</si>
  <si>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</si>
  <si>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</si>
  <si>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</si>
  <si>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</si>
  <si>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</si>
  <si>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</si>
  <si>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</si>
  <si>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</si>
  <si>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</si>
  <si>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</si>
  <si>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</si>
  <si>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</si>
  <si>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</si>
  <si>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</si>
  <si>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</si>
  <si>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</si>
  <si>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</si>
  <si>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</si>
  <si>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</si>
  <si>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</si>
  <si>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</si>
  <si>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</si>
  <si>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</si>
  <si>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</si>
  <si>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</si>
  <si>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</si>
  <si>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</si>
  <si>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</si>
  <si>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</si>
  <si>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</si>
  <si>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</si>
  <si>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</si>
  <si>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</si>
  <si>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</si>
  <si>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</si>
  <si>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</si>
  <si>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</si>
  <si>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</si>
  <si>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</si>
  <si>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</si>
  <si>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</si>
  <si>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</si>
  <si>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</si>
  <si>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</si>
  <si>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</si>
  <si>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</si>
  <si>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</si>
  <si>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</si>
  <si>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</si>
  <si>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</si>
  <si>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</si>
  <si>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</si>
  <si>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</si>
  <si>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</si>
  <si>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</si>
  <si>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</si>
  <si>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</si>
  <si>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</si>
  <si>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</si>
  <si>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</si>
  <si>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</si>
  <si>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</si>
  <si>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</si>
  <si>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</si>
  <si>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</si>
  <si>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</si>
  <si>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</si>
  <si>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</si>
  <si>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</si>
  <si>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</si>
  <si>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</si>
  <si>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</si>
  <si>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</si>
  <si>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</si>
  <si>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</si>
  <si>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</si>
  <si>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</si>
  <si>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</si>
  <si>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</si>
  <si>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</si>
  <si>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</si>
  <si>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</si>
  <si>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</si>
  <si>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</si>
  <si>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</si>
  <si>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</si>
  <si>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</si>
  <si>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</si>
  <si>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</si>
  <si>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</si>
  <si>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</si>
  <si>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</si>
  <si>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</si>
  <si>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</si>
  <si>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</si>
  <si>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</si>
  <si>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</si>
  <si>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</si>
  <si>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</si>
  <si>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</si>
  <si>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</si>
  <si>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</si>
  <si>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</si>
  <si>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</si>
  <si>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</si>
  <si>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</si>
  <si>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</si>
  <si>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</si>
  <si>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</si>
  <si>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</si>
  <si>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</si>
  <si>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</si>
  <si>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</si>
  <si>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</si>
  <si>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</si>
  <si>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</si>
  <si>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</si>
  <si>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</si>
  <si>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</si>
  <si>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</si>
  <si>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</si>
  <si>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</si>
  <si>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</si>
  <si>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</si>
  <si>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</si>
  <si>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</si>
  <si>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</si>
  <si>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</si>
  <si>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</si>
  <si>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</si>
  <si>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</si>
  <si>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</si>
  <si>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</si>
  <si>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</si>
  <si>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</si>
  <si>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</si>
  <si>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</si>
  <si>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</si>
  <si>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</si>
  <si>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</si>
  <si>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</si>
  <si>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</si>
  <si>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</si>
  <si>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</si>
  <si>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</si>
  <si>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</si>
  <si>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</si>
  <si>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</si>
  <si>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</si>
  <si>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</si>
  <si>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</si>
  <si>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</si>
  <si>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</si>
  <si>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</si>
  <si>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</si>
  <si>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</si>
  <si>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</si>
  <si>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</si>
  <si>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</si>
  <si>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</si>
  <si>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</si>
  <si>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</si>
  <si>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</si>
  <si>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</si>
  <si>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</si>
  <si>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</si>
  <si>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</si>
  <si>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</si>
  <si>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</si>
  <si>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</si>
  <si>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</si>
  <si>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</si>
  <si>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</si>
  <si>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</si>
  <si>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</si>
  <si>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</si>
  <si>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</si>
  <si>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</si>
  <si>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</si>
  <si>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</si>
  <si>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</si>
  <si>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</si>
  <si>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</si>
  <si>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</si>
  <si>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</si>
  <si>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</si>
  <si>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</si>
  <si>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</si>
  <si>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</si>
  <si>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</si>
  <si>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</si>
  <si>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</si>
  <si>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</si>
  <si>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</si>
  <si>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</si>
  <si>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</si>
  <si>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</si>
  <si>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</si>
  <si>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</si>
  <si>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</si>
  <si>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</si>
  <si>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</si>
  <si>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</si>
  <si>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</si>
  <si>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</si>
  <si>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</si>
  <si>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</si>
  <si>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</si>
  <si>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</si>
  <si>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</si>
  <si>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</si>
  <si>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</si>
  <si>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</si>
  <si>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</si>
  <si>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</si>
  <si>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</si>
  <si>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</si>
  <si>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</si>
  <si>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</si>
  <si>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</si>
  <si>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</si>
  <si>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</si>
  <si>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</si>
  <si>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</si>
  <si>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</si>
  <si>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</si>
  <si>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</si>
  <si>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</si>
  <si>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</si>
  <si>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</si>
  <si>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</si>
  <si>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</si>
  <si>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</si>
  <si>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</si>
  <si>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</si>
  <si>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</si>
  <si>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</si>
  <si>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</si>
  <si>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</si>
  <si>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</si>
  <si>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</si>
  <si>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</si>
  <si>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</si>
  <si>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</si>
  <si>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</si>
  <si>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</si>
  <si>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</si>
  <si>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</si>
  <si>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</si>
  <si>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</si>
  <si>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</si>
  <si>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</si>
  <si>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</si>
  <si>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</si>
  <si>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</si>
  <si>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</si>
  <si>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</si>
  <si>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</si>
  <si>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</si>
  <si>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</si>
  <si>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</si>
  <si>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</si>
  <si>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</si>
  <si>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</si>
  <si>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</si>
  <si>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</si>
  <si>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</si>
  <si>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</si>
  <si>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</si>
  <si>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</si>
  <si>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</si>
  <si>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</si>
  <si>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</si>
  <si>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</si>
  <si>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</si>
  <si>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</si>
  <si>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</si>
  <si>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</si>
  <si>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</si>
  <si>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</si>
  <si>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</si>
  <si>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</si>
  <si>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</si>
  <si>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</si>
  <si>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</si>
  <si>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</si>
  <si>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</si>
  <si>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</si>
  <si>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</si>
  <si>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</si>
  <si>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</si>
  <si>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</si>
  <si>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</si>
  <si>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</si>
  <si>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</si>
  <si>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</si>
  <si>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</si>
  <si>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</si>
  <si>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</si>
  <si>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</si>
  <si>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</si>
  <si>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</si>
  <si>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</si>
  <si>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</si>
  <si>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</si>
  <si>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</si>
  <si>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</si>
  <si>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</si>
  <si>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</si>
  <si>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</si>
  <si>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</si>
  <si>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</si>
  <si>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</si>
  <si>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</si>
  <si>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</si>
  <si>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</si>
  <si>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</si>
  <si>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</si>
  <si>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</si>
  <si>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</si>
  <si>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</si>
  <si>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</si>
  <si>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</si>
  <si>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</si>
  <si>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</si>
  <si>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</si>
  <si>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</si>
  <si>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</si>
  <si>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</si>
  <si>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</si>
  <si>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</si>
  <si>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</si>
  <si>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</si>
  <si>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</si>
  <si>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</si>
  <si>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</si>
  <si>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</si>
  <si>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</si>
  <si>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</si>
  <si>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</si>
  <si>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</si>
  <si>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</si>
  <si>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</si>
  <si>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</si>
  <si>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</si>
  <si>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</si>
  <si>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</si>
  <si>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</si>
  <si>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</si>
  <si>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</si>
  <si>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</si>
  <si>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</si>
  <si>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</si>
  <si>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</si>
  <si>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</si>
  <si>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</si>
  <si>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</si>
  <si>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</si>
  <si>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</si>
  <si>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</si>
  <si>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</si>
  <si>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</si>
  <si>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</si>
  <si>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</si>
  <si>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</si>
  <si>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</si>
  <si>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</si>
  <si>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</si>
  <si>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</si>
  <si>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</si>
  <si>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</si>
  <si>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</si>
  <si>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</si>
  <si>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</si>
  <si>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</si>
  <si>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</si>
  <si>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</si>
  <si>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</si>
  <si>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</si>
  <si>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</si>
  <si>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</si>
  <si>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</si>
  <si>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</si>
  <si>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</si>
  <si>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</si>
  <si>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</si>
  <si>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</si>
  <si>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</si>
  <si>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</si>
  <si>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</si>
  <si>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</si>
  <si>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</si>
  <si>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</si>
  <si>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</si>
  <si>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</si>
  <si>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</si>
  <si>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</si>
  <si>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</si>
  <si>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</si>
  <si>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</si>
  <si>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</si>
  <si>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</si>
  <si>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</si>
  <si>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</si>
  <si>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</si>
  <si>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</si>
  <si>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</si>
  <si>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</si>
  <si>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</si>
  <si>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</si>
  <si>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</si>
  <si>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</si>
  <si>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</si>
  <si>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</si>
  <si>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</si>
  <si>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</si>
  <si>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</si>
  <si>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</si>
  <si>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</si>
  <si>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</si>
  <si>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</si>
  <si>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</si>
  <si>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</si>
  <si>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</si>
  <si>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</si>
  <si>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</si>
  <si>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</si>
  <si>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</si>
  <si>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</si>
  <si>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</si>
  <si>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</si>
  <si>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</si>
  <si>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</si>
  <si>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</si>
  <si>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</si>
  <si>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</si>
  <si>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</si>
  <si>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</si>
  <si>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</si>
  <si>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</si>
  <si>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</si>
  <si>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</si>
  <si>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</si>
  <si>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</si>
  <si>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</si>
  <si>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</si>
  <si>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</si>
  <si>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</si>
  <si>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</si>
  <si>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</si>
  <si>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</si>
  <si>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</si>
  <si>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</si>
  <si>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</si>
  <si>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</si>
  <si>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</si>
  <si>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</si>
  <si>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</si>
  <si>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</si>
  <si>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</si>
  <si>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</si>
  <si>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</si>
  <si>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</si>
  <si>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</si>
  <si>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</si>
  <si>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</si>
  <si>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</si>
  <si>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</si>
  <si>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</si>
  <si>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</si>
  <si>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</si>
  <si>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</si>
  <si>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</si>
  <si>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</si>
  <si>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</si>
  <si>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</si>
  <si>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</si>
  <si>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</si>
  <si>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</si>
  <si>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</si>
  <si>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</si>
  <si>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</si>
  <si>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</si>
  <si>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</si>
  <si>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</si>
  <si>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</si>
  <si>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</si>
  <si>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</si>
  <si>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</si>
  <si>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</si>
  <si>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</si>
  <si>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</si>
  <si>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</si>
  <si>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</si>
  <si>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</si>
  <si>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</si>
  <si>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</si>
  <si>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</si>
  <si>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</si>
  <si>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</si>
  <si>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</si>
  <si>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</si>
  <si>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</si>
  <si>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</si>
  <si>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</si>
  <si>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</si>
  <si>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</si>
  <si>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</si>
  <si>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</si>
  <si>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</si>
  <si>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</si>
  <si>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</si>
  <si>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</si>
  <si>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</si>
  <si>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</si>
  <si>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</si>
  <si>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</si>
  <si>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</si>
  <si>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</si>
  <si>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</si>
  <si>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</si>
  <si>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</si>
  <si>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</si>
  <si>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</si>
  <si>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</si>
  <si>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</si>
  <si>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</si>
  <si>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</si>
  <si>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</si>
  <si>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</si>
  <si>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</si>
  <si>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</si>
  <si>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</si>
  <si>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</si>
  <si>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</si>
  <si>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</si>
  <si>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</si>
  <si>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</si>
  <si>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</si>
  <si>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</si>
  <si>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</si>
  <si>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</si>
  <si>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</si>
  <si>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</si>
  <si>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</si>
  <si>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</si>
  <si>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</si>
  <si>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</si>
  <si>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</si>
  <si>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</si>
  <si>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</si>
  <si>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</si>
  <si>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</si>
  <si>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</si>
  <si>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</si>
  <si>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</si>
  <si>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</si>
  <si>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</si>
  <si>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</si>
  <si>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</si>
  <si>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</si>
  <si>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</si>
  <si>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</si>
  <si>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</si>
  <si>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</si>
  <si>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</si>
  <si>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</si>
  <si>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</si>
  <si>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</si>
  <si>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</si>
  <si>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</si>
  <si>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</si>
  <si>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</si>
  <si>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</si>
  <si>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</si>
  <si>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</si>
  <si>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</si>
  <si>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</si>
  <si>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</si>
  <si>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</si>
  <si>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</si>
  <si>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</si>
  <si>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</si>
  <si>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</si>
  <si>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</si>
  <si>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</si>
  <si>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</si>
  <si>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</si>
  <si>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</si>
  <si>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</si>
  <si>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</si>
  <si>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</si>
  <si>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</si>
  <si>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</si>
  <si>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</si>
  <si>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</si>
  <si>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</si>
  <si>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</si>
  <si>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</si>
  <si>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</si>
  <si>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</si>
  <si>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</si>
  <si>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</si>
  <si>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</si>
  <si>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</si>
  <si>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</si>
  <si>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</si>
  <si>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</si>
  <si>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</si>
  <si>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</si>
  <si>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</si>
  <si>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</si>
  <si>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</si>
  <si>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</si>
  <si>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</si>
  <si>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</si>
  <si>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</si>
  <si>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</si>
  <si>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</si>
  <si>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</si>
  <si>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</si>
  <si>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</si>
  <si>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</si>
  <si>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</si>
  <si>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</si>
  <si>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</si>
  <si>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</si>
  <si>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</si>
  <si>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</si>
  <si>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</si>
  <si>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</si>
  <si>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</si>
  <si>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</si>
  <si>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</si>
  <si>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</si>
  <si>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</si>
  <si>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</si>
  <si>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</si>
  <si>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</si>
  <si>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</si>
  <si>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</si>
  <si>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</si>
  <si>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</si>
  <si>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</si>
  <si>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</si>
  <si>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</si>
  <si>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</si>
  <si>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</si>
  <si>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</si>
  <si>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</si>
  <si>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</si>
  <si>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</si>
  <si>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</si>
  <si>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</si>
  <si>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</si>
  <si>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</si>
  <si>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</si>
  <si>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</si>
  <si>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</si>
  <si>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</si>
  <si>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</si>
  <si>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</si>
  <si>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</si>
  <si>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</si>
  <si>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</si>
  <si>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</si>
  <si>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</si>
  <si>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</si>
  <si>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</si>
  <si>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</si>
  <si>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</si>
  <si>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</si>
  <si>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</si>
  <si>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</si>
  <si>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</si>
  <si>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</si>
  <si>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</si>
  <si>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</si>
  <si>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</si>
  <si>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</si>
  <si>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</si>
  <si>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</si>
  <si>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</si>
  <si>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</si>
  <si>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</si>
  <si>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</si>
  <si>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</si>
  <si>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</si>
  <si>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</si>
  <si>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</si>
  <si>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</si>
  <si>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</si>
  <si>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</si>
  <si>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</si>
  <si>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</si>
  <si>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</si>
  <si>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</si>
  <si>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</si>
  <si>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</si>
  <si>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</si>
  <si>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</si>
  <si>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</si>
  <si>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</si>
  <si>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</si>
  <si>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</si>
  <si>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</si>
  <si>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</si>
  <si>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</si>
  <si>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</si>
  <si>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</si>
  <si>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</si>
  <si>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</si>
  <si>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</si>
  <si>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</si>
  <si>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</si>
  <si>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</si>
  <si>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</si>
  <si>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</si>
  <si>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</si>
  <si>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</si>
  <si>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</si>
  <si>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</si>
  <si>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</si>
  <si>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</si>
  <si>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</si>
  <si>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</si>
  <si>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</si>
  <si>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</si>
  <si>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</si>
  <si>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</si>
  <si>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</si>
  <si>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</si>
  <si>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</si>
  <si>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</si>
  <si>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</si>
  <si>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</si>
  <si>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</si>
  <si>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</si>
  <si>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</si>
  <si>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</si>
  <si>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</si>
  <si>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</si>
  <si>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</si>
  <si>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</si>
  <si>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</si>
  <si>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</si>
  <si>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</si>
  <si>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</si>
  <si>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</si>
  <si>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</si>
  <si>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</si>
  <si>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</si>
  <si>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</si>
  <si>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</si>
  <si>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</si>
  <si>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</si>
  <si>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</si>
  <si>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</si>
  <si>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</si>
  <si>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</si>
  <si>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</si>
  <si>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</si>
  <si>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</si>
  <si>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</si>
  <si>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</si>
  <si>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</si>
  <si>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</si>
  <si>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</si>
  <si>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</si>
  <si>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</si>
  <si>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</si>
  <si>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</si>
  <si>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</si>
  <si>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</si>
  <si>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</si>
  <si>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</si>
  <si>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</si>
  <si>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</si>
  <si>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</si>
  <si>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</si>
  <si>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</si>
  <si>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</si>
  <si>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</si>
  <si>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</si>
  <si>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</si>
  <si>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</si>
  <si>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</si>
  <si>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</si>
  <si>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</si>
  <si>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</si>
  <si>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</si>
  <si>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</si>
  <si>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</si>
  <si>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</si>
  <si>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</si>
  <si>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</si>
  <si>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</si>
  <si>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</si>
  <si>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</si>
  <si>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</si>
  <si>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</si>
  <si>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</si>
  <si>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</si>
  <si>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</si>
  <si>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</si>
  <si>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</si>
  <si>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</si>
  <si>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</si>
  <si>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</si>
  <si>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</si>
  <si>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</si>
  <si>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</si>
  <si>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</si>
  <si>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</si>
  <si>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</si>
  <si>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</si>
  <si>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</si>
  <si>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</si>
  <si>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</si>
  <si>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</si>
  <si>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</si>
  <si>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</si>
  <si>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</si>
  <si>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</si>
  <si>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</si>
  <si>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</si>
  <si>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</si>
  <si>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</si>
  <si>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</si>
  <si>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</si>
  <si>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</si>
  <si>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</si>
  <si>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</si>
  <si>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</si>
  <si>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</si>
  <si>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</si>
  <si>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</si>
  <si>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</si>
  <si>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</si>
  <si>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</si>
  <si>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</si>
  <si>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</si>
  <si>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</si>
  <si>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</si>
  <si>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</si>
  <si>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</si>
  <si>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</si>
  <si>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</si>
  <si>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</si>
  <si>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</si>
  <si>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</si>
  <si>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</si>
  <si>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</si>
  <si>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</si>
  <si>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</si>
  <si>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</si>
  <si>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</si>
  <si>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</si>
  <si>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</si>
  <si>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</si>
  <si>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</si>
  <si>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</si>
  <si>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</si>
  <si>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</si>
  <si>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</si>
  <si>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</si>
  <si>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</si>
  <si>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</si>
  <si>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</si>
  <si>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</si>
  <si>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</si>
  <si>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</si>
  <si>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</si>
  <si>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</si>
  <si>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</si>
  <si>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</si>
  <si>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</si>
  <si>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</si>
  <si>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</si>
  <si>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</si>
  <si>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</si>
  <si>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</si>
  <si>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</si>
  <si>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</si>
  <si>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</si>
  <si>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</si>
  <si>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</si>
  <si>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</si>
  <si>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</si>
  <si>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</si>
  <si>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</si>
  <si>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</si>
  <si>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</si>
  <si>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</si>
  <si>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</si>
  <si>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</si>
  <si>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</si>
  <si>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</si>
  <si>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</si>
  <si>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</si>
  <si>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</si>
  <si>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</si>
  <si>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</si>
  <si>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</si>
  <si>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</si>
  <si>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</si>
  <si>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</si>
  <si>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</si>
  <si>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</si>
  <si>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</si>
  <si>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</si>
  <si>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</si>
  <si>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</si>
  <si>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</si>
  <si>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</si>
  <si>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</si>
  <si>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</si>
  <si>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</si>
  <si>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</si>
  <si>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</si>
  <si>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</si>
  <si>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</si>
  <si>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</si>
  <si>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</si>
  <si>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</si>
  <si>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</si>
  <si>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</si>
  <si>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</si>
  <si>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</si>
  <si>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</si>
  <si>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</si>
  <si>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</si>
  <si>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</si>
  <si>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</si>
  <si>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</si>
  <si>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</si>
  <si>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</si>
  <si>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</si>
  <si>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</si>
  <si>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</si>
  <si>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</si>
  <si>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</si>
  <si>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</si>
  <si>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</si>
  <si>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</si>
  <si>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</si>
  <si>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</si>
  <si>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</si>
  <si>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</si>
  <si>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</si>
  <si>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</si>
  <si>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</si>
  <si>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</si>
  <si>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</si>
  <si>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</si>
  <si>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</si>
  <si>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</si>
  <si>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</si>
  <si>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</si>
  <si>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</si>
  <si>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</si>
  <si>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</si>
  <si>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</si>
  <si>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</si>
  <si>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</si>
  <si>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</si>
  <si>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</si>
  <si>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</si>
  <si>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</si>
  <si>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</si>
  <si>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</si>
  <si>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</si>
  <si>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</si>
  <si>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</si>
  <si>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</si>
  <si>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</si>
  <si>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</si>
  <si>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</si>
  <si>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</si>
  <si>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</si>
  <si>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</si>
  <si>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</si>
  <si>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</si>
  <si>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</si>
  <si>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</si>
  <si>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</si>
  <si>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</si>
  <si>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</si>
  <si>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</si>
  <si>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</si>
  <si>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</si>
  <si>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</si>
  <si>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</si>
  <si>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</si>
  <si>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</si>
  <si>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</si>
  <si>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</si>
  <si>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</si>
  <si>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</si>
  <si>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</si>
  <si>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</si>
  <si>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</si>
  <si>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</si>
  <si>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</si>
  <si>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</si>
  <si>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</si>
  <si>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</si>
  <si>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</si>
  <si>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</si>
  <si>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</si>
  <si>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</si>
  <si>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</si>
  <si>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</si>
  <si>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</si>
  <si>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</si>
  <si>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</si>
  <si>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</si>
  <si>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</si>
  <si>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</si>
  <si>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</si>
  <si>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</si>
  <si>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</si>
  <si>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</si>
  <si>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</si>
  <si>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</si>
  <si>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</si>
  <si>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</si>
  <si>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</si>
  <si>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</si>
  <si>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</si>
  <si>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</si>
  <si>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</si>
  <si>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</si>
  <si>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</si>
  <si>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</si>
  <si>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</si>
  <si>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</si>
  <si>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</si>
  <si>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</si>
  <si>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</si>
  <si>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</si>
  <si>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</si>
  <si>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</si>
  <si>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</si>
  <si>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</si>
  <si>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</si>
  <si>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</si>
  <si>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</si>
  <si>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</si>
  <si>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</si>
  <si>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</si>
  <si>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</si>
  <si>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</si>
  <si>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</si>
  <si>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</si>
  <si>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</si>
  <si>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</si>
  <si>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</si>
  <si>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</si>
  <si>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</si>
  <si>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</si>
  <si>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</si>
  <si>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</si>
  <si>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</si>
  <si>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</si>
  <si>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</si>
  <si>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</si>
  <si>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</si>
  <si>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</si>
  <si>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</si>
  <si>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</si>
  <si>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</si>
  <si>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</si>
  <si>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</si>
  <si>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</si>
  <si>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</si>
  <si>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</si>
  <si>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</si>
  <si>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</si>
  <si>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</si>
  <si>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</si>
  <si>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</si>
  <si>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</si>
  <si>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</si>
  <si>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</si>
  <si>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</si>
  <si>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</si>
  <si>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</si>
  <si>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</si>
  <si>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</si>
  <si>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</si>
  <si>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</si>
  <si>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</si>
  <si>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</si>
  <si>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</si>
  <si>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</si>
  <si>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</si>
  <si>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</si>
  <si>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</si>
  <si>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</si>
  <si>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</si>
  <si>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</si>
  <si>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</si>
  <si>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</si>
  <si>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</si>
  <si>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</si>
  <si>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</si>
  <si>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</si>
  <si>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</si>
  <si>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</si>
  <si>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</si>
  <si>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</si>
  <si>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</si>
  <si>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</si>
  <si>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</si>
  <si>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</si>
  <si>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</si>
  <si>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</si>
  <si>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</si>
  <si>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</si>
  <si>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</si>
  <si>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</si>
  <si>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</si>
  <si>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</si>
  <si>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</si>
  <si>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</si>
  <si>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</si>
  <si>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</si>
  <si>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</si>
  <si>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</si>
  <si>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</si>
  <si>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</si>
  <si>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</si>
  <si>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</si>
  <si>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</si>
  <si>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</si>
  <si>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</si>
  <si>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</si>
  <si>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</si>
  <si>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</si>
  <si>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</si>
  <si>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</si>
  <si>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</si>
  <si>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</si>
  <si>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</si>
  <si>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</si>
  <si>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</si>
  <si>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</si>
  <si>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</si>
  <si>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</si>
  <si>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</si>
  <si>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</si>
  <si>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</si>
  <si>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</si>
  <si>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</si>
  <si>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</si>
  <si>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</si>
  <si>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</si>
  <si>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</si>
  <si>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</si>
  <si>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</si>
  <si>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</si>
  <si>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</si>
  <si>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</si>
  <si>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</si>
  <si>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</si>
  <si>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</si>
  <si>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</si>
  <si>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</si>
  <si>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</si>
  <si>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</si>
  <si>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</si>
  <si>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</si>
  <si>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</si>
  <si>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</si>
  <si>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</si>
  <si>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</si>
  <si>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</si>
  <si>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</si>
  <si>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</si>
  <si>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</si>
  <si>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</si>
  <si>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</si>
  <si>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</si>
  <si>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</si>
  <si>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</si>
  <si>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</si>
  <si>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</si>
  <si>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</si>
  <si>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</si>
  <si>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</si>
  <si>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</si>
  <si>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</si>
  <si>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</si>
  <si>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</si>
  <si>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</si>
  <si>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</si>
  <si>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</si>
  <si>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</si>
  <si>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</si>
  <si>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</si>
  <si>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</si>
  <si>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</si>
  <si>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</si>
  <si>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</si>
  <si>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</si>
  <si>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</si>
  <si>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</si>
  <si>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</si>
  <si>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</si>
  <si>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</si>
  <si>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</si>
  <si>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</si>
  <si>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</si>
  <si>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</si>
  <si>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</si>
  <si>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</si>
  <si>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</si>
  <si>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</si>
  <si>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</si>
  <si>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</si>
  <si>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</si>
  <si>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</si>
  <si>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</si>
  <si>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</si>
  <si>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</si>
  <si>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</si>
  <si>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</si>
  <si>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</si>
  <si>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</si>
  <si>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</si>
  <si>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</si>
  <si>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</si>
  <si>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</si>
  <si>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</si>
  <si>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</si>
  <si>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</si>
  <si>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</si>
  <si>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</si>
  <si>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</si>
  <si>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</si>
  <si>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</si>
  <si>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</si>
  <si>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</si>
  <si>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</si>
  <si>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</si>
  <si>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</si>
  <si>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</si>
  <si>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</si>
  <si>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</si>
  <si>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</si>
  <si>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</si>
  <si>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</si>
  <si>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</si>
  <si>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</si>
  <si>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</si>
  <si>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</si>
  <si>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</si>
  <si>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</si>
  <si>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</si>
  <si>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</si>
  <si>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</si>
  <si>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</si>
  <si>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</si>
  <si>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</si>
  <si>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</si>
  <si>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</si>
  <si>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</si>
  <si>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</si>
  <si>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</si>
  <si>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</si>
  <si>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</si>
  <si>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</si>
  <si>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</si>
  <si>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</si>
  <si>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</si>
  <si>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</si>
  <si>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</si>
  <si>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</si>
  <si>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</si>
  <si>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</si>
  <si>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</si>
  <si>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</si>
  <si>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</si>
  <si>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</si>
  <si>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</si>
  <si>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</si>
  <si>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</si>
  <si>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</si>
  <si>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</si>
  <si>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</si>
  <si>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</si>
  <si>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</si>
  <si>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</si>
  <si>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</si>
  <si>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</si>
  <si>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</si>
  <si>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</si>
  <si>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</si>
  <si>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</si>
  <si>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</si>
  <si>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</si>
  <si>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</si>
  <si>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</si>
  <si>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</si>
  <si>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</si>
  <si>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</si>
  <si>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</si>
  <si>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</si>
  <si>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</si>
  <si>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</si>
  <si>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</si>
  <si>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</si>
  <si>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</si>
  <si>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</si>
  <si>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</si>
  <si>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</si>
  <si>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</si>
  <si>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</si>
  <si>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</si>
  <si>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</si>
  <si>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</si>
  <si>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</si>
  <si>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</si>
  <si>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</si>
  <si>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</si>
  <si>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</si>
  <si>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</si>
  <si>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</si>
  <si>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</si>
  <si>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</si>
  <si>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</si>
  <si>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</si>
  <si>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</si>
  <si>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</si>
  <si>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</si>
  <si>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</si>
  <si>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</si>
  <si>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</si>
  <si>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</si>
  <si>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</si>
  <si>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</si>
  <si>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</si>
  <si>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</si>
  <si>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</si>
  <si>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</si>
  <si>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</si>
  <si>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</si>
  <si>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</si>
  <si>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</si>
  <si>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</si>
  <si>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</si>
  <si>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</si>
  <si>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</si>
  <si>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</si>
  <si>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</si>
  <si>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</si>
  <si>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</si>
  <si>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</si>
  <si>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</si>
  <si>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</si>
  <si>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</si>
  <si>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</si>
  <si>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</si>
  <si>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</si>
  <si>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</si>
  <si>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</si>
  <si>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</si>
  <si>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</si>
  <si>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</si>
  <si>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</si>
  <si>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</si>
  <si>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</si>
  <si>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</si>
  <si>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</si>
  <si>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</si>
  <si>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</si>
  <si>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</si>
  <si>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</si>
  <si>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</si>
  <si>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</si>
  <si>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</si>
  <si>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</si>
  <si>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</si>
  <si>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</si>
  <si>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</si>
  <si>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</si>
  <si>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</si>
  <si>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</si>
  <si>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</si>
  <si>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</si>
  <si>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</si>
  <si>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</si>
  <si>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</si>
  <si>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</si>
  <si>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</si>
  <si>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</si>
  <si>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</si>
  <si>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</si>
  <si>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</si>
  <si>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</si>
  <si>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</si>
  <si>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</si>
  <si>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</si>
  <si>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</si>
  <si>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</si>
  <si>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</si>
  <si>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</si>
  <si>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</si>
  <si>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</si>
  <si>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</si>
  <si>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</si>
  <si>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</si>
  <si>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</si>
  <si>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</si>
  <si>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</si>
  <si>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</si>
  <si>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</si>
  <si>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</si>
  <si>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</si>
  <si>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</si>
  <si>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</si>
  <si>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</si>
  <si>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</si>
  <si>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</si>
  <si>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</si>
  <si>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</si>
  <si>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</si>
  <si>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</si>
  <si>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公办</t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</si>
  <si>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</si>
  <si>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</si>
  <si>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</si>
  <si>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</si>
  <si>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</si>
  <si>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四次分配</t>
    <phoneticPr fontId="1" type="noConversion"/>
  </si>
  <si>
    <t>2025年教育统筹经费第四次分配明细表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</si>
  <si>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</si>
  <si>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</si>
  <si>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</si>
  <si>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科艺体德专项</t>
    <phoneticPr fontId="1" type="noConversion"/>
  </si>
  <si>
    <t>合计</t>
    <phoneticPr fontId="2" type="noConversion"/>
  </si>
  <si>
    <t>虹桥镇：</t>
    <phoneticPr fontId="2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</si>
</sst>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0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83" fillId="2" borderId="0" xfId="0" applyFont="1" applyFill="1">
      <alignment vertical="center"/>
    </xf>
    <xf numFmtId="0" fontId="185" fillId="2" borderId="42" xfId="2010" applyNumberFormat="1" applyFont="1" applyFill="1" applyBorder="1" applyAlignment="1">
      <alignment horizontal="center" vertical="center" wrapText="1"/>
    </xf>
    <xf numFmtId="0" fontId="185" fillId="2" borderId="42" xfId="2010" applyNumberFormat="1" applyFont="1" applyFill="1" applyBorder="1" applyAlignment="1">
      <alignment horizontal="center" vertical="center"/>
    </xf>
    <xf numFmtId="0" fontId="186" fillId="2" borderId="0" xfId="0" applyFont="1" applyFill="1">
      <alignment vertical="center"/>
    </xf>
    <xf numFmtId="0" fontId="186" fillId="2" borderId="42" xfId="2010" applyNumberFormat="1" applyFont="1" applyFill="1" applyBorder="1" applyAlignment="1">
      <alignment horizontal="center" vertical="center" wrapText="1"/>
    </xf>
    <xf numFmtId="0" fontId="186" fillId="2" borderId="42" xfId="2010" applyNumberFormat="1" applyFont="1" applyFill="1" applyBorder="1" applyAlignment="1">
      <alignment horizontal="center" vertical="center"/>
    </xf>
    <xf numFmtId="0" fontId="186" fillId="2" borderId="42" xfId="0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89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185" fontId="57" fillId="2" borderId="11" xfId="0" applyNumberFormat="1" applyFont="1" applyFill="1" applyBorder="1" applyAlignment="1">
      <alignment horizontal="center" vertical="center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4" fillId="2" borderId="1" xfId="2012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0" applyFont="1" applyFill="1" applyBorder="1" applyAlignment="1">
      <alignment horizontal="center" vertical="center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8" xfId="0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5" fillId="2" borderId="17" xfId="0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vertical="center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 readingOrder="1"/>
    </xf>
    <xf numFmtId="0" fontId="127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7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88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0" fontId="184" fillId="2" borderId="0" xfId="2010" applyNumberFormat="1" applyFont="1" applyFill="1" applyAlignment="1">
      <alignment horizontal="center" vertical="center" wrapText="1"/>
    </xf>
    <xf numFmtId="0" fontId="184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60" t="s">
        <v>270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79" t="s">
        <v>1240</v>
      </c>
      <c r="B1" s="1180"/>
      <c r="C1" s="1180"/>
      <c r="D1" s="1180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81" t="s">
        <v>1076</v>
      </c>
      <c r="B1" s="1181"/>
      <c r="C1" s="1181"/>
      <c r="D1" s="1181"/>
      <c r="E1" s="1181"/>
      <c r="F1" s="1181"/>
      <c r="G1" s="1181"/>
      <c r="H1" s="1181"/>
      <c r="I1" s="1181"/>
      <c r="J1" s="1181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82" t="s">
        <v>735</v>
      </c>
      <c r="B1" s="1183"/>
      <c r="C1" s="1183"/>
      <c r="D1" s="1183"/>
      <c r="E1" s="1183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84" t="s">
        <v>833</v>
      </c>
      <c r="B1" s="1184"/>
      <c r="C1" s="1184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85" t="s">
        <v>954</v>
      </c>
      <c r="B1" s="1185"/>
      <c r="C1" s="1185"/>
      <c r="D1" s="1185"/>
      <c r="E1" s="1185"/>
      <c r="F1" s="1185"/>
      <c r="G1" s="1185"/>
      <c r="H1" s="1185"/>
      <c r="I1" s="1185"/>
      <c r="J1" s="1185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188" t="s">
        <v>965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89"/>
      <c r="Y1" s="1189"/>
      <c r="Z1" s="1189"/>
      <c r="AA1" s="1189"/>
      <c r="AB1" s="1189"/>
      <c r="AC1" s="1189"/>
      <c r="AD1" s="1189"/>
      <c r="AE1" s="1189"/>
      <c r="AF1" s="1189"/>
      <c r="AG1" s="1189"/>
      <c r="AH1" s="1189"/>
      <c r="AI1" s="1189"/>
      <c r="AJ1" s="1189"/>
      <c r="AK1" s="1189"/>
      <c r="AL1" s="1189"/>
      <c r="AM1" s="1189"/>
      <c r="AN1" s="1190"/>
      <c r="AO1" s="1190"/>
    </row>
    <row r="2" spans="1:41" ht="11.25" customHeight="1">
      <c r="A2" s="1191" t="s">
        <v>631</v>
      </c>
      <c r="B2" s="1191" t="s">
        <v>632</v>
      </c>
      <c r="C2" s="1191" t="s">
        <v>955</v>
      </c>
      <c r="D2" s="1191" t="s">
        <v>633</v>
      </c>
      <c r="E2" s="1191" t="s">
        <v>634</v>
      </c>
      <c r="F2" s="1191"/>
      <c r="G2" s="1191"/>
      <c r="H2" s="1191"/>
      <c r="I2" s="1191"/>
      <c r="J2" s="1191" t="s">
        <v>966</v>
      </c>
      <c r="K2" s="1191"/>
      <c r="L2" s="1191"/>
      <c r="M2" s="1191"/>
      <c r="N2" s="1191"/>
      <c r="O2" s="1192" t="s">
        <v>635</v>
      </c>
      <c r="P2" s="1192"/>
      <c r="Q2" s="1192"/>
      <c r="R2" s="1192"/>
      <c r="S2" s="1192"/>
      <c r="T2" s="1192" t="s">
        <v>636</v>
      </c>
      <c r="U2" s="1192"/>
      <c r="V2" s="1192"/>
      <c r="W2" s="1192"/>
      <c r="X2" s="1192"/>
      <c r="Y2" s="1192" t="s">
        <v>637</v>
      </c>
      <c r="Z2" s="1192"/>
      <c r="AA2" s="1192"/>
      <c r="AB2" s="1192"/>
      <c r="AC2" s="1192"/>
      <c r="AD2" s="1191" t="s">
        <v>967</v>
      </c>
      <c r="AE2" s="1191"/>
      <c r="AF2" s="1191"/>
      <c r="AG2" s="1191"/>
      <c r="AH2" s="1191"/>
      <c r="AI2" s="1191"/>
      <c r="AJ2" s="1191"/>
      <c r="AK2" s="1191"/>
      <c r="AL2" s="1191"/>
      <c r="AM2" s="1191"/>
      <c r="AN2" s="1186" t="s">
        <v>968</v>
      </c>
      <c r="AO2" s="1186" t="s">
        <v>267</v>
      </c>
    </row>
    <row r="3" spans="1:41" ht="33.75">
      <c r="A3" s="1191"/>
      <c r="B3" s="1191"/>
      <c r="C3" s="1191"/>
      <c r="D3" s="1191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187"/>
      <c r="AO3" s="1187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193" t="s">
        <v>1059</v>
      </c>
      <c r="B1" s="1193"/>
      <c r="C1" s="1193"/>
      <c r="D1" s="1194"/>
      <c r="E1" s="1194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195" t="s">
        <v>1657</v>
      </c>
      <c r="B1" s="1195"/>
      <c r="C1" s="1195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196" t="s">
        <v>1301</v>
      </c>
      <c r="B1" s="1196"/>
      <c r="C1" s="1196"/>
      <c r="D1" s="1196"/>
      <c r="E1" s="1196"/>
      <c r="F1" s="1196"/>
      <c r="G1" s="1196"/>
      <c r="H1" s="1196"/>
      <c r="I1" s="1196"/>
      <c r="J1" s="1196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197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198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198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198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198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62" t="s">
        <v>827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65"/>
      <c r="K3" s="1165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199" t="s">
        <v>1681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2140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2252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12" t="s">
        <v>2272</v>
      </c>
      <c r="B1" s="1213"/>
      <c r="C1" s="1213"/>
      <c r="D1" s="1213"/>
      <c r="E1" s="1213"/>
      <c r="F1" s="1213"/>
      <c r="G1" s="1213"/>
      <c r="H1" s="1213"/>
    </row>
    <row r="2" spans="1:13" s="629" customFormat="1" ht="12.75">
      <c r="A2" s="1214" t="s">
        <v>2141</v>
      </c>
      <c r="B2" s="1214" t="s">
        <v>2142</v>
      </c>
      <c r="C2" s="1214" t="s">
        <v>2143</v>
      </c>
      <c r="D2" s="1214" t="s">
        <v>2144</v>
      </c>
      <c r="E2" s="1217" t="s">
        <v>2145</v>
      </c>
      <c r="F2" s="1219" t="s">
        <v>2273</v>
      </c>
      <c r="G2" s="1220"/>
      <c r="H2" s="1221" t="s">
        <v>18</v>
      </c>
      <c r="I2" s="628"/>
      <c r="J2" s="628"/>
      <c r="K2" s="628"/>
      <c r="L2" s="628"/>
      <c r="M2" s="628"/>
    </row>
    <row r="3" spans="1:13" s="633" customFormat="1" ht="12.75">
      <c r="A3" s="1215"/>
      <c r="B3" s="1215"/>
      <c r="C3" s="1215"/>
      <c r="D3" s="1216"/>
      <c r="E3" s="1218"/>
      <c r="F3" s="630" t="s">
        <v>2147</v>
      </c>
      <c r="G3" s="631" t="s">
        <v>2148</v>
      </c>
      <c r="H3" s="1222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23" t="s">
        <v>2299</v>
      </c>
      <c r="B1" s="1224"/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</row>
    <row r="2" spans="1:16" s="697" customFormat="1" ht="24.95" customHeight="1">
      <c r="A2" s="1225" t="s">
        <v>2300</v>
      </c>
      <c r="B2" s="1225"/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</row>
    <row r="3" spans="1:16" s="698" customFormat="1" ht="16.7" customHeight="1">
      <c r="A3" s="1226" t="s">
        <v>12</v>
      </c>
      <c r="B3" s="1227" t="s">
        <v>2301</v>
      </c>
      <c r="C3" s="1227" t="s">
        <v>13</v>
      </c>
      <c r="D3" s="1227" t="s">
        <v>1242</v>
      </c>
      <c r="E3" s="1227" t="s">
        <v>1243</v>
      </c>
      <c r="F3" s="1227" t="s">
        <v>2302</v>
      </c>
      <c r="G3" s="1227" t="s">
        <v>1245</v>
      </c>
      <c r="H3" s="1227" t="s">
        <v>1244</v>
      </c>
      <c r="I3" s="1227" t="s">
        <v>1246</v>
      </c>
      <c r="J3" s="1227" t="s">
        <v>2303</v>
      </c>
      <c r="K3" s="1227" t="s">
        <v>2304</v>
      </c>
      <c r="L3" s="1227" t="s">
        <v>2305</v>
      </c>
      <c r="M3" s="1227" t="s">
        <v>2306</v>
      </c>
      <c r="N3" s="1226" t="s">
        <v>2307</v>
      </c>
      <c r="O3" s="1226" t="s">
        <v>18</v>
      </c>
    </row>
    <row r="4" spans="1:16" s="698" customFormat="1" ht="18.600000000000001" customHeight="1">
      <c r="A4" s="1226"/>
      <c r="B4" s="1227"/>
      <c r="C4" s="1227"/>
      <c r="D4" s="1227"/>
      <c r="E4" s="1227"/>
      <c r="F4" s="1227"/>
      <c r="G4" s="1227"/>
      <c r="H4" s="1227"/>
      <c r="I4" s="1227"/>
      <c r="J4" s="1227"/>
      <c r="K4" s="1227"/>
      <c r="L4" s="1227"/>
      <c r="M4" s="1227"/>
      <c r="N4" s="1226"/>
      <c r="O4" s="1226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28" t="s">
        <v>2349</v>
      </c>
      <c r="B22" s="1228"/>
      <c r="C22" s="1228"/>
      <c r="D22" s="1228"/>
      <c r="E22" s="1228"/>
      <c r="F22" s="1228"/>
      <c r="G22" s="1228"/>
      <c r="H22" s="1228"/>
      <c r="I22" s="1228"/>
      <c r="J22" s="1228"/>
      <c r="K22" s="1228"/>
      <c r="L22" s="1228"/>
      <c r="M22" s="1228"/>
      <c r="N22" s="1228"/>
      <c r="O22" s="1228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22:O22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11" t="s">
        <v>2136</v>
      </c>
      <c r="B1" s="1312"/>
      <c r="C1" s="1312"/>
      <c r="D1" s="1312"/>
      <c r="E1" s="1312"/>
      <c r="F1" s="1312"/>
      <c r="G1" s="1312"/>
      <c r="H1" s="1312"/>
      <c r="I1" s="1312"/>
      <c r="J1" s="1313"/>
    </row>
    <row r="2" spans="1:10">
      <c r="A2" s="1304" t="s">
        <v>12</v>
      </c>
      <c r="B2" s="1304" t="s">
        <v>1303</v>
      </c>
      <c r="C2" s="1304" t="s">
        <v>1305</v>
      </c>
      <c r="D2" s="1304" t="s">
        <v>1306</v>
      </c>
      <c r="E2" s="1304" t="s">
        <v>1307</v>
      </c>
      <c r="F2" s="1304" t="s">
        <v>1</v>
      </c>
      <c r="G2" s="1309" t="s">
        <v>1683</v>
      </c>
      <c r="H2" s="1309"/>
      <c r="I2" s="1310"/>
      <c r="J2" s="1243" t="s">
        <v>2134</v>
      </c>
    </row>
    <row r="3" spans="1:10">
      <c r="A3" s="1304"/>
      <c r="B3" s="1304"/>
      <c r="C3" s="1304"/>
      <c r="D3" s="1304"/>
      <c r="E3" s="1304"/>
      <c r="F3" s="1304"/>
      <c r="G3" s="163" t="s">
        <v>1308</v>
      </c>
      <c r="H3" s="361" t="s">
        <v>1309</v>
      </c>
      <c r="I3" s="526" t="s">
        <v>1310</v>
      </c>
      <c r="J3" s="1243"/>
    </row>
    <row r="4" spans="1:10" s="170" customFormat="1" ht="24">
      <c r="A4" s="1299">
        <v>1</v>
      </c>
      <c r="B4" s="1299" t="s">
        <v>2350</v>
      </c>
      <c r="C4" s="1300" t="s">
        <v>1312</v>
      </c>
      <c r="D4" s="1299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44">
        <f>ROUND(I10*0.8,0)</f>
        <v>292350</v>
      </c>
    </row>
    <row r="5" spans="1:10" s="170" customFormat="1" ht="13.5">
      <c r="A5" s="1299"/>
      <c r="B5" s="1299"/>
      <c r="C5" s="1300"/>
      <c r="D5" s="1299"/>
      <c r="E5" s="365" t="s">
        <v>1687</v>
      </c>
      <c r="F5" s="365" t="s">
        <v>1686</v>
      </c>
      <c r="G5" s="1267">
        <v>1150</v>
      </c>
      <c r="H5" s="1249">
        <v>168</v>
      </c>
      <c r="I5" s="1251">
        <v>193200</v>
      </c>
      <c r="J5" s="1245"/>
    </row>
    <row r="6" spans="1:10" s="170" customFormat="1" ht="24">
      <c r="A6" s="1299"/>
      <c r="B6" s="1299"/>
      <c r="C6" s="1300"/>
      <c r="D6" s="1299"/>
      <c r="E6" s="365" t="s">
        <v>1688</v>
      </c>
      <c r="F6" s="365" t="s">
        <v>1686</v>
      </c>
      <c r="G6" s="1279"/>
      <c r="H6" s="1250"/>
      <c r="I6" s="1252"/>
      <c r="J6" s="1245"/>
    </row>
    <row r="7" spans="1:10" s="170" customFormat="1" ht="13.5">
      <c r="A7" s="1299"/>
      <c r="B7" s="1299"/>
      <c r="C7" s="1300"/>
      <c r="D7" s="367" t="s">
        <v>1332</v>
      </c>
      <c r="E7" s="365"/>
      <c r="F7" s="365"/>
      <c r="G7" s="75"/>
      <c r="H7" s="366"/>
      <c r="I7" s="529">
        <v>309408</v>
      </c>
      <c r="J7" s="1245"/>
    </row>
    <row r="8" spans="1:10" s="170" customFormat="1" ht="13.5">
      <c r="A8" s="1299"/>
      <c r="B8" s="1299"/>
      <c r="C8" s="1300"/>
      <c r="D8" s="367" t="s">
        <v>1334</v>
      </c>
      <c r="E8" s="365"/>
      <c r="F8" s="365"/>
      <c r="G8" s="137"/>
      <c r="H8" s="366"/>
      <c r="I8" s="529">
        <v>37128.959999999999</v>
      </c>
      <c r="J8" s="1245"/>
    </row>
    <row r="9" spans="1:10" s="170" customFormat="1" ht="13.5">
      <c r="A9" s="1299"/>
      <c r="B9" s="1299"/>
      <c r="C9" s="1300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45"/>
    </row>
    <row r="10" spans="1:10" s="170" customFormat="1" ht="13.5">
      <c r="A10" s="1299"/>
      <c r="B10" s="1299"/>
      <c r="C10" s="1300"/>
      <c r="D10" s="367" t="s">
        <v>1342</v>
      </c>
      <c r="E10" s="365"/>
      <c r="F10" s="365"/>
      <c r="G10" s="75"/>
      <c r="H10" s="366"/>
      <c r="I10" s="529">
        <v>365436.96</v>
      </c>
      <c r="J10" s="1246"/>
    </row>
    <row r="11" spans="1:10" s="170" customFormat="1" ht="24">
      <c r="A11" s="1299">
        <v>2</v>
      </c>
      <c r="B11" s="1299" t="s">
        <v>2351</v>
      </c>
      <c r="C11" s="1300" t="s">
        <v>1690</v>
      </c>
      <c r="D11" s="1299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237">
        <f>ROUND(I15*0.9,0)</f>
        <v>900630</v>
      </c>
    </row>
    <row r="12" spans="1:10" s="170" customFormat="1" ht="13.5">
      <c r="A12" s="1299"/>
      <c r="B12" s="1299"/>
      <c r="C12" s="1300"/>
      <c r="D12" s="1299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238"/>
    </row>
    <row r="13" spans="1:10" s="170" customFormat="1" ht="13.5">
      <c r="A13" s="1299"/>
      <c r="B13" s="1299"/>
      <c r="C13" s="1300"/>
      <c r="D13" s="367" t="s">
        <v>1332</v>
      </c>
      <c r="E13" s="365"/>
      <c r="F13" s="365"/>
      <c r="G13" s="75"/>
      <c r="H13" s="366"/>
      <c r="I13" s="529">
        <v>898699.86</v>
      </c>
      <c r="J13" s="1238"/>
    </row>
    <row r="14" spans="1:10" s="170" customFormat="1" ht="13.5">
      <c r="A14" s="1299"/>
      <c r="B14" s="1299"/>
      <c r="C14" s="1300"/>
      <c r="D14" s="367" t="s">
        <v>1334</v>
      </c>
      <c r="E14" s="365"/>
      <c r="F14" s="365"/>
      <c r="G14" s="137"/>
      <c r="H14" s="366"/>
      <c r="I14" s="529">
        <v>102000</v>
      </c>
      <c r="J14" s="1238"/>
    </row>
    <row r="15" spans="1:10" s="170" customFormat="1" ht="13.5">
      <c r="A15" s="1299"/>
      <c r="B15" s="1299"/>
      <c r="C15" s="1300"/>
      <c r="D15" s="367" t="s">
        <v>1342</v>
      </c>
      <c r="E15" s="365"/>
      <c r="F15" s="365"/>
      <c r="G15" s="75"/>
      <c r="H15" s="366"/>
      <c r="I15" s="529">
        <v>1000699.86</v>
      </c>
      <c r="J15" s="1239"/>
    </row>
    <row r="16" spans="1:10" s="170" customFormat="1" ht="24">
      <c r="A16" s="1299">
        <v>3</v>
      </c>
      <c r="B16" s="1299" t="s">
        <v>2352</v>
      </c>
      <c r="C16" s="1300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237">
        <f>ROUND(I23*0.8,0)</f>
        <v>1029095</v>
      </c>
    </row>
    <row r="17" spans="1:10" s="170" customFormat="1" ht="24">
      <c r="A17" s="1299"/>
      <c r="B17" s="1299"/>
      <c r="C17" s="1300"/>
      <c r="D17" s="1299" t="s">
        <v>1694</v>
      </c>
      <c r="E17" s="365" t="s">
        <v>1695</v>
      </c>
      <c r="F17" s="365" t="s">
        <v>1686</v>
      </c>
      <c r="G17" s="1267">
        <v>1150</v>
      </c>
      <c r="H17" s="1249">
        <v>319</v>
      </c>
      <c r="I17" s="1251">
        <v>366850</v>
      </c>
      <c r="J17" s="1238"/>
    </row>
    <row r="18" spans="1:10" s="170" customFormat="1" ht="24">
      <c r="A18" s="1299"/>
      <c r="B18" s="1299"/>
      <c r="C18" s="1300"/>
      <c r="D18" s="1299"/>
      <c r="E18" s="365" t="s">
        <v>1696</v>
      </c>
      <c r="F18" s="365" t="s">
        <v>1686</v>
      </c>
      <c r="G18" s="1279"/>
      <c r="H18" s="1250"/>
      <c r="I18" s="1252"/>
      <c r="J18" s="1238"/>
    </row>
    <row r="19" spans="1:10" s="170" customFormat="1" ht="13.5">
      <c r="A19" s="1299"/>
      <c r="B19" s="1299"/>
      <c r="C19" s="1300"/>
      <c r="D19" s="1299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238"/>
    </row>
    <row r="20" spans="1:10" s="170" customFormat="1" ht="13.5">
      <c r="A20" s="1299"/>
      <c r="B20" s="1299"/>
      <c r="C20" s="1300"/>
      <c r="D20" s="367" t="s">
        <v>1332</v>
      </c>
      <c r="E20" s="365"/>
      <c r="F20" s="365"/>
      <c r="G20" s="75"/>
      <c r="H20" s="366"/>
      <c r="I20" s="529">
        <v>1138018.3500000001</v>
      </c>
      <c r="J20" s="1238"/>
    </row>
    <row r="21" spans="1:10" s="170" customFormat="1" ht="13.5">
      <c r="A21" s="1299"/>
      <c r="B21" s="1299"/>
      <c r="C21" s="1300"/>
      <c r="D21" s="367" t="s">
        <v>1334</v>
      </c>
      <c r="E21" s="365"/>
      <c r="F21" s="365"/>
      <c r="G21" s="137"/>
      <c r="H21" s="366"/>
      <c r="I21" s="529">
        <v>118350</v>
      </c>
      <c r="J21" s="1238"/>
    </row>
    <row r="22" spans="1:10" s="170" customFormat="1" ht="13.5">
      <c r="A22" s="1299"/>
      <c r="B22" s="1299"/>
      <c r="C22" s="1300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238"/>
    </row>
    <row r="23" spans="1:10" s="170" customFormat="1" ht="13.5">
      <c r="A23" s="1299"/>
      <c r="B23" s="1299"/>
      <c r="C23" s="1300"/>
      <c r="D23" s="367" t="s">
        <v>1342</v>
      </c>
      <c r="E23" s="365"/>
      <c r="F23" s="365"/>
      <c r="G23" s="75"/>
      <c r="H23" s="366"/>
      <c r="I23" s="529">
        <v>1286368.3500000001</v>
      </c>
      <c r="J23" s="1239"/>
    </row>
    <row r="24" spans="1:10" s="170" customFormat="1" ht="24">
      <c r="A24" s="1299">
        <v>4</v>
      </c>
      <c r="B24" s="1299" t="s">
        <v>2353</v>
      </c>
      <c r="C24" s="1300" t="s">
        <v>1690</v>
      </c>
      <c r="D24" s="1299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237">
        <f>ROUND(I29*0.8,0)</f>
        <v>410010</v>
      </c>
    </row>
    <row r="25" spans="1:10" s="170" customFormat="1" ht="36">
      <c r="A25" s="1299"/>
      <c r="B25" s="1299"/>
      <c r="C25" s="1300"/>
      <c r="D25" s="1299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238"/>
    </row>
    <row r="26" spans="1:10" s="170" customFormat="1" ht="13.5">
      <c r="A26" s="1299"/>
      <c r="B26" s="1299"/>
      <c r="C26" s="1300"/>
      <c r="D26" s="1299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238"/>
    </row>
    <row r="27" spans="1:10" s="170" customFormat="1" ht="13.5">
      <c r="A27" s="1299"/>
      <c r="B27" s="1299"/>
      <c r="C27" s="1300"/>
      <c r="D27" s="367" t="s">
        <v>1332</v>
      </c>
      <c r="E27" s="365"/>
      <c r="F27" s="365"/>
      <c r="G27" s="75"/>
      <c r="H27" s="366"/>
      <c r="I27" s="529">
        <v>457600</v>
      </c>
      <c r="J27" s="1238"/>
    </row>
    <row r="28" spans="1:10" s="170" customFormat="1" ht="13.5">
      <c r="A28" s="1299"/>
      <c r="B28" s="1299"/>
      <c r="C28" s="1300"/>
      <c r="D28" s="367" t="s">
        <v>1334</v>
      </c>
      <c r="E28" s="365"/>
      <c r="F28" s="365"/>
      <c r="G28" s="137"/>
      <c r="H28" s="366"/>
      <c r="I28" s="529">
        <v>54912</v>
      </c>
      <c r="J28" s="1238"/>
    </row>
    <row r="29" spans="1:10" s="170" customFormat="1" ht="13.5">
      <c r="A29" s="1299"/>
      <c r="B29" s="1299"/>
      <c r="C29" s="1300"/>
      <c r="D29" s="367" t="s">
        <v>1342</v>
      </c>
      <c r="E29" s="365"/>
      <c r="F29" s="365"/>
      <c r="G29" s="75"/>
      <c r="H29" s="366"/>
      <c r="I29" s="529">
        <v>512512</v>
      </c>
      <c r="J29" s="1239"/>
    </row>
    <row r="30" spans="1:10" s="374" customFormat="1">
      <c r="A30" s="1256">
        <v>5</v>
      </c>
      <c r="B30" s="1256" t="s">
        <v>1391</v>
      </c>
      <c r="C30" s="1263" t="s">
        <v>1702</v>
      </c>
      <c r="D30" s="1307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234">
        <f>ROUND(I65*0.9,0)</f>
        <v>2028146</v>
      </c>
    </row>
    <row r="31" spans="1:10" s="374" customFormat="1">
      <c r="A31" s="1257"/>
      <c r="B31" s="1257"/>
      <c r="C31" s="1264"/>
      <c r="D31" s="1307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235"/>
    </row>
    <row r="32" spans="1:10" s="374" customFormat="1">
      <c r="A32" s="1257"/>
      <c r="B32" s="1257"/>
      <c r="C32" s="1264"/>
      <c r="D32" s="1307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235"/>
    </row>
    <row r="33" spans="1:10" s="374" customFormat="1">
      <c r="A33" s="1257"/>
      <c r="B33" s="1257"/>
      <c r="C33" s="1264"/>
      <c r="D33" s="1307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235"/>
    </row>
    <row r="34" spans="1:10" s="374" customFormat="1">
      <c r="A34" s="1257"/>
      <c r="B34" s="1257"/>
      <c r="C34" s="1264"/>
      <c r="D34" s="1307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235"/>
    </row>
    <row r="35" spans="1:10" s="374" customFormat="1">
      <c r="A35" s="1257"/>
      <c r="B35" s="1257"/>
      <c r="C35" s="1264"/>
      <c r="D35" s="1307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235"/>
    </row>
    <row r="36" spans="1:10" s="374" customFormat="1">
      <c r="A36" s="1257"/>
      <c r="B36" s="1257"/>
      <c r="C36" s="1264"/>
      <c r="D36" s="1307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235"/>
    </row>
    <row r="37" spans="1:10" s="374" customFormat="1">
      <c r="A37" s="1257"/>
      <c r="B37" s="1257"/>
      <c r="C37" s="1264"/>
      <c r="D37" s="1307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235"/>
    </row>
    <row r="38" spans="1:10" s="374" customFormat="1">
      <c r="A38" s="1257"/>
      <c r="B38" s="1257"/>
      <c r="C38" s="1264"/>
      <c r="D38" s="1307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235"/>
    </row>
    <row r="39" spans="1:10" s="374" customFormat="1">
      <c r="A39" s="1257"/>
      <c r="B39" s="1257"/>
      <c r="C39" s="1264"/>
      <c r="D39" s="1307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235"/>
    </row>
    <row r="40" spans="1:10" s="374" customFormat="1">
      <c r="A40" s="1257"/>
      <c r="B40" s="1257"/>
      <c r="C40" s="1264"/>
      <c r="D40" s="1307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235"/>
    </row>
    <row r="41" spans="1:10" s="374" customFormat="1">
      <c r="A41" s="1257"/>
      <c r="B41" s="1257"/>
      <c r="C41" s="1264"/>
      <c r="D41" s="1307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235"/>
    </row>
    <row r="42" spans="1:10" s="374" customFormat="1">
      <c r="A42" s="1257"/>
      <c r="B42" s="1257"/>
      <c r="C42" s="1264"/>
      <c r="D42" s="1307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235"/>
    </row>
    <row r="43" spans="1:10" s="374" customFormat="1">
      <c r="A43" s="1257"/>
      <c r="B43" s="1257"/>
      <c r="C43" s="1264"/>
      <c r="D43" s="1307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235"/>
    </row>
    <row r="44" spans="1:10" s="374" customFormat="1">
      <c r="A44" s="1257"/>
      <c r="B44" s="1257"/>
      <c r="C44" s="1264"/>
      <c r="D44" s="1307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235"/>
    </row>
    <row r="45" spans="1:10" s="374" customFormat="1">
      <c r="A45" s="1257"/>
      <c r="B45" s="1257"/>
      <c r="C45" s="1264"/>
      <c r="D45" s="1307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235"/>
    </row>
    <row r="46" spans="1:10" s="374" customFormat="1">
      <c r="A46" s="1257"/>
      <c r="B46" s="1257"/>
      <c r="C46" s="1264"/>
      <c r="D46" s="1307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235"/>
    </row>
    <row r="47" spans="1:10" s="374" customFormat="1">
      <c r="A47" s="1256"/>
      <c r="B47" s="1256"/>
      <c r="C47" s="1263"/>
      <c r="D47" s="1308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235"/>
    </row>
    <row r="48" spans="1:10" s="374" customFormat="1">
      <c r="A48" s="1257"/>
      <c r="B48" s="1257"/>
      <c r="C48" s="1264"/>
      <c r="D48" s="1308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235"/>
    </row>
    <row r="49" spans="1:10" s="374" customFormat="1">
      <c r="A49" s="1257"/>
      <c r="B49" s="1257"/>
      <c r="C49" s="1264"/>
      <c r="D49" s="1308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235"/>
    </row>
    <row r="50" spans="1:10" s="374" customFormat="1">
      <c r="A50" s="1257"/>
      <c r="B50" s="1257"/>
      <c r="C50" s="1264"/>
      <c r="D50" s="1308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235"/>
    </row>
    <row r="51" spans="1:10" s="374" customFormat="1">
      <c r="A51" s="1257"/>
      <c r="B51" s="1257"/>
      <c r="C51" s="1264"/>
      <c r="D51" s="1308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235"/>
    </row>
    <row r="52" spans="1:10" s="374" customFormat="1">
      <c r="A52" s="1257"/>
      <c r="B52" s="1257"/>
      <c r="C52" s="1264"/>
      <c r="D52" s="1308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235"/>
    </row>
    <row r="53" spans="1:10" s="374" customFormat="1">
      <c r="A53" s="1257"/>
      <c r="B53" s="1257"/>
      <c r="C53" s="1264"/>
      <c r="D53" s="1308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235"/>
    </row>
    <row r="54" spans="1:10" s="374" customFormat="1">
      <c r="A54" s="1257"/>
      <c r="B54" s="1257"/>
      <c r="C54" s="1264"/>
      <c r="D54" s="1308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235"/>
    </row>
    <row r="55" spans="1:10" s="374" customFormat="1">
      <c r="A55" s="1257"/>
      <c r="B55" s="1257"/>
      <c r="C55" s="1264"/>
      <c r="D55" s="1308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235"/>
    </row>
    <row r="56" spans="1:10" s="374" customFormat="1">
      <c r="A56" s="1257"/>
      <c r="B56" s="1257"/>
      <c r="C56" s="1264"/>
      <c r="D56" s="1308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235"/>
    </row>
    <row r="57" spans="1:10" s="374" customFormat="1" ht="24">
      <c r="A57" s="1257"/>
      <c r="B57" s="1257"/>
      <c r="C57" s="1264"/>
      <c r="D57" s="1308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235"/>
    </row>
    <row r="58" spans="1:10" s="374" customFormat="1">
      <c r="A58" s="1257"/>
      <c r="B58" s="1257"/>
      <c r="C58" s="1264"/>
      <c r="D58" s="1308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235"/>
    </row>
    <row r="59" spans="1:10" s="374" customFormat="1">
      <c r="A59" s="1257"/>
      <c r="B59" s="1257"/>
      <c r="C59" s="1264"/>
      <c r="D59" s="1308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235"/>
    </row>
    <row r="60" spans="1:10" s="374" customFormat="1">
      <c r="A60" s="1257"/>
      <c r="B60" s="1257"/>
      <c r="C60" s="1264"/>
      <c r="D60" s="1308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235"/>
    </row>
    <row r="61" spans="1:10" s="374" customFormat="1">
      <c r="A61" s="1257"/>
      <c r="B61" s="1257"/>
      <c r="C61" s="1264"/>
      <c r="D61" s="382" t="s">
        <v>1332</v>
      </c>
      <c r="E61" s="367"/>
      <c r="F61" s="383"/>
      <c r="G61" s="301"/>
      <c r="H61" s="384"/>
      <c r="I61" s="510">
        <v>2023323.58</v>
      </c>
      <c r="J61" s="1235"/>
    </row>
    <row r="62" spans="1:10" s="374" customFormat="1">
      <c r="A62" s="1257"/>
      <c r="B62" s="1257"/>
      <c r="C62" s="1264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235"/>
    </row>
    <row r="63" spans="1:10" s="374" customFormat="1">
      <c r="A63" s="1257"/>
      <c r="B63" s="1257"/>
      <c r="C63" s="1264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235"/>
    </row>
    <row r="64" spans="1:10" s="374" customFormat="1">
      <c r="A64" s="1257"/>
      <c r="B64" s="1257"/>
      <c r="C64" s="1264"/>
      <c r="D64" s="382" t="s">
        <v>1742</v>
      </c>
      <c r="E64" s="367"/>
      <c r="F64" s="383"/>
      <c r="G64" s="301"/>
      <c r="H64" s="384"/>
      <c r="I64" s="510">
        <v>230172.35800000001</v>
      </c>
      <c r="J64" s="1235"/>
    </row>
    <row r="65" spans="1:10" s="374" customFormat="1">
      <c r="A65" s="1258"/>
      <c r="B65" s="1258"/>
      <c r="C65" s="1280"/>
      <c r="D65" s="382" t="s">
        <v>1342</v>
      </c>
      <c r="E65" s="367"/>
      <c r="F65" s="383"/>
      <c r="G65" s="301"/>
      <c r="H65" s="384"/>
      <c r="I65" s="510">
        <v>2253495.9380000001</v>
      </c>
      <c r="J65" s="1236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293">
        <v>1</v>
      </c>
      <c r="B67" s="1293" t="s">
        <v>2354</v>
      </c>
      <c r="C67" s="1293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237">
        <f>ROUND(I74*0.9,0)</f>
        <v>2289409</v>
      </c>
    </row>
    <row r="68" spans="1:10" s="170" customFormat="1" ht="48">
      <c r="A68" s="1293"/>
      <c r="B68" s="1293"/>
      <c r="C68" s="1293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230"/>
    </row>
    <row r="69" spans="1:10" s="170" customFormat="1" ht="48">
      <c r="A69" s="1293"/>
      <c r="B69" s="1293"/>
      <c r="C69" s="1293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230"/>
    </row>
    <row r="70" spans="1:10" s="170" customFormat="1" ht="48">
      <c r="A70" s="1293"/>
      <c r="B70" s="1293"/>
      <c r="C70" s="1293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230"/>
    </row>
    <row r="71" spans="1:10" s="170" customFormat="1" ht="36">
      <c r="A71" s="1293"/>
      <c r="B71" s="1293"/>
      <c r="C71" s="1293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230"/>
    </row>
    <row r="72" spans="1:10" s="364" customFormat="1">
      <c r="A72" s="1293"/>
      <c r="B72" s="1293"/>
      <c r="C72" s="1293"/>
      <c r="D72" s="362" t="s">
        <v>1332</v>
      </c>
      <c r="E72" s="362"/>
      <c r="F72" s="362"/>
      <c r="G72" s="362"/>
      <c r="H72" s="363"/>
      <c r="I72" s="533">
        <v>2312534</v>
      </c>
      <c r="J72" s="1230"/>
    </row>
    <row r="73" spans="1:10" s="364" customFormat="1">
      <c r="A73" s="1293"/>
      <c r="B73" s="1293"/>
      <c r="C73" s="1293"/>
      <c r="D73" s="367" t="s">
        <v>1334</v>
      </c>
      <c r="E73" s="362"/>
      <c r="F73" s="362"/>
      <c r="G73" s="362"/>
      <c r="H73" s="363"/>
      <c r="I73" s="533">
        <v>231253.4</v>
      </c>
      <c r="J73" s="1230"/>
    </row>
    <row r="74" spans="1:10" s="364" customFormat="1">
      <c r="A74" s="1293"/>
      <c r="B74" s="1293"/>
      <c r="C74" s="1293"/>
      <c r="D74" s="362" t="s">
        <v>1342</v>
      </c>
      <c r="E74" s="362"/>
      <c r="F74" s="362"/>
      <c r="G74" s="362"/>
      <c r="H74" s="363"/>
      <c r="I74" s="533">
        <v>2543787.4</v>
      </c>
      <c r="J74" s="1231"/>
    </row>
    <row r="75" spans="1:10" s="170" customFormat="1" ht="36">
      <c r="A75" s="1299">
        <v>2</v>
      </c>
      <c r="B75" s="1299" t="s">
        <v>2355</v>
      </c>
      <c r="C75" s="1300" t="s">
        <v>1312</v>
      </c>
      <c r="D75" s="1299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237">
        <f>ROUND(I80*0.9,0)</f>
        <v>722592</v>
      </c>
    </row>
    <row r="76" spans="1:10" s="170" customFormat="1" ht="24">
      <c r="A76" s="1299"/>
      <c r="B76" s="1299"/>
      <c r="C76" s="1300"/>
      <c r="D76" s="1299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238"/>
    </row>
    <row r="77" spans="1:10" s="170" customFormat="1" ht="13.5">
      <c r="A77" s="1299"/>
      <c r="B77" s="1299"/>
      <c r="C77" s="1300"/>
      <c r="D77" s="367" t="s">
        <v>1332</v>
      </c>
      <c r="E77" s="365"/>
      <c r="F77" s="365"/>
      <c r="G77" s="395"/>
      <c r="H77" s="366"/>
      <c r="I77" s="529">
        <v>690430</v>
      </c>
      <c r="J77" s="1238"/>
    </row>
    <row r="78" spans="1:10" s="170" customFormat="1" ht="13.5">
      <c r="A78" s="1299"/>
      <c r="B78" s="1299"/>
      <c r="C78" s="1300"/>
      <c r="D78" s="367" t="s">
        <v>1334</v>
      </c>
      <c r="E78" s="365"/>
      <c r="F78" s="365"/>
      <c r="G78" s="395"/>
      <c r="H78" s="366"/>
      <c r="I78" s="529">
        <v>82450</v>
      </c>
      <c r="J78" s="1238"/>
    </row>
    <row r="79" spans="1:10" s="170" customFormat="1" ht="13.5">
      <c r="A79" s="1299"/>
      <c r="B79" s="1299"/>
      <c r="C79" s="1300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238"/>
    </row>
    <row r="80" spans="1:10" s="170" customFormat="1" ht="13.5">
      <c r="A80" s="1299"/>
      <c r="B80" s="1299"/>
      <c r="C80" s="1300"/>
      <c r="D80" s="367" t="s">
        <v>1342</v>
      </c>
      <c r="E80" s="365"/>
      <c r="F80" s="365"/>
      <c r="G80" s="395"/>
      <c r="H80" s="366"/>
      <c r="I80" s="529">
        <v>802880</v>
      </c>
      <c r="J80" s="1239"/>
    </row>
    <row r="81" spans="1:10" s="170" customFormat="1" ht="24">
      <c r="A81" s="1299">
        <v>3</v>
      </c>
      <c r="B81" s="1299" t="s">
        <v>2356</v>
      </c>
      <c r="C81" s="1300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237">
        <f>ROUND(I93*0.9,0)</f>
        <v>1646563</v>
      </c>
    </row>
    <row r="82" spans="1:10" s="170" customFormat="1" ht="36">
      <c r="A82" s="1299"/>
      <c r="B82" s="1299"/>
      <c r="C82" s="1300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238"/>
    </row>
    <row r="83" spans="1:10" s="170" customFormat="1" ht="36">
      <c r="A83" s="1299"/>
      <c r="B83" s="1299"/>
      <c r="C83" s="1300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238"/>
    </row>
    <row r="84" spans="1:10" s="170" customFormat="1" ht="13.5">
      <c r="A84" s="1299"/>
      <c r="B84" s="1299"/>
      <c r="C84" s="1300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238"/>
    </row>
    <row r="85" spans="1:10" s="170" customFormat="1" ht="13.5">
      <c r="A85" s="1299"/>
      <c r="B85" s="1299"/>
      <c r="C85" s="1300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238"/>
    </row>
    <row r="86" spans="1:10" s="170" customFormat="1" ht="24">
      <c r="A86" s="1299"/>
      <c r="B86" s="1299"/>
      <c r="C86" s="1300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238"/>
    </row>
    <row r="87" spans="1:10" s="170" customFormat="1" ht="48">
      <c r="A87" s="1299"/>
      <c r="B87" s="1299"/>
      <c r="C87" s="1300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238"/>
    </row>
    <row r="88" spans="1:10" s="170" customFormat="1" ht="24">
      <c r="A88" s="1299"/>
      <c r="B88" s="1299"/>
      <c r="C88" s="1300"/>
      <c r="D88" s="1305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238"/>
    </row>
    <row r="89" spans="1:10" s="170" customFormat="1" ht="48">
      <c r="A89" s="1299"/>
      <c r="B89" s="1299"/>
      <c r="C89" s="1300"/>
      <c r="D89" s="1305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238"/>
    </row>
    <row r="90" spans="1:10" s="170" customFormat="1" ht="36">
      <c r="A90" s="1299"/>
      <c r="B90" s="1299"/>
      <c r="C90" s="1300"/>
      <c r="D90" s="1305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238"/>
    </row>
    <row r="91" spans="1:10" s="170" customFormat="1" ht="13.5">
      <c r="A91" s="1299"/>
      <c r="B91" s="1299"/>
      <c r="C91" s="1300"/>
      <c r="D91" s="367" t="s">
        <v>1332</v>
      </c>
      <c r="E91" s="365"/>
      <c r="F91" s="365"/>
      <c r="G91" s="395"/>
      <c r="H91" s="366"/>
      <c r="I91" s="529">
        <v>1633495.29</v>
      </c>
      <c r="J91" s="1238"/>
    </row>
    <row r="92" spans="1:10" s="170" customFormat="1" ht="13.5">
      <c r="A92" s="1299"/>
      <c r="B92" s="1299"/>
      <c r="C92" s="1300"/>
      <c r="D92" s="367" t="s">
        <v>1334</v>
      </c>
      <c r="E92" s="365"/>
      <c r="F92" s="365"/>
      <c r="G92" s="395"/>
      <c r="H92" s="366"/>
      <c r="I92" s="529">
        <v>196019.43479999999</v>
      </c>
      <c r="J92" s="1238"/>
    </row>
    <row r="93" spans="1:10" s="170" customFormat="1" ht="13.5">
      <c r="A93" s="1299"/>
      <c r="B93" s="1299"/>
      <c r="C93" s="1300"/>
      <c r="D93" s="367" t="s">
        <v>1342</v>
      </c>
      <c r="E93" s="365"/>
      <c r="F93" s="365"/>
      <c r="G93" s="395"/>
      <c r="H93" s="366"/>
      <c r="I93" s="529">
        <v>1829514.7248</v>
      </c>
      <c r="J93" s="1239"/>
    </row>
    <row r="94" spans="1:10" s="170" customFormat="1" ht="60">
      <c r="A94" s="1299">
        <v>4</v>
      </c>
      <c r="B94" s="1299" t="s">
        <v>2357</v>
      </c>
      <c r="C94" s="1300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237">
        <f>ROUND(I97*0.8,0)</f>
        <v>417043</v>
      </c>
    </row>
    <row r="95" spans="1:10" s="170" customFormat="1" ht="13.5">
      <c r="A95" s="1299"/>
      <c r="B95" s="1299"/>
      <c r="C95" s="1300"/>
      <c r="D95" s="367" t="s">
        <v>1332</v>
      </c>
      <c r="E95" s="365"/>
      <c r="F95" s="365"/>
      <c r="G95" s="395"/>
      <c r="H95" s="366"/>
      <c r="I95" s="529">
        <v>465450</v>
      </c>
      <c r="J95" s="1238"/>
    </row>
    <row r="96" spans="1:10" s="170" customFormat="1" ht="13.5">
      <c r="A96" s="1299"/>
      <c r="B96" s="1299"/>
      <c r="C96" s="1300"/>
      <c r="D96" s="367" t="s">
        <v>1334</v>
      </c>
      <c r="E96" s="365"/>
      <c r="F96" s="365"/>
      <c r="G96" s="395"/>
      <c r="H96" s="366"/>
      <c r="I96" s="529">
        <v>55854</v>
      </c>
      <c r="J96" s="1238"/>
    </row>
    <row r="97" spans="1:10" s="170" customFormat="1" ht="13.5">
      <c r="A97" s="1299"/>
      <c r="B97" s="1299"/>
      <c r="C97" s="1300"/>
      <c r="D97" s="367" t="s">
        <v>1342</v>
      </c>
      <c r="E97" s="365"/>
      <c r="F97" s="365"/>
      <c r="G97" s="395"/>
      <c r="H97" s="366"/>
      <c r="I97" s="529">
        <v>521304</v>
      </c>
      <c r="J97" s="1239"/>
    </row>
    <row r="98" spans="1:10" s="170" customFormat="1" ht="48">
      <c r="A98" s="1299">
        <v>5</v>
      </c>
      <c r="B98" s="1299" t="s">
        <v>2358</v>
      </c>
      <c r="C98" s="1300" t="s">
        <v>1690</v>
      </c>
      <c r="D98" s="1299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237">
        <f>ROUND(I102*0.8,0)</f>
        <v>121887</v>
      </c>
    </row>
    <row r="99" spans="1:10" s="170" customFormat="1" ht="13.5">
      <c r="A99" s="1299"/>
      <c r="B99" s="1299"/>
      <c r="C99" s="1300"/>
      <c r="D99" s="1299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238"/>
    </row>
    <row r="100" spans="1:10" s="170" customFormat="1" ht="13.5">
      <c r="A100" s="1299"/>
      <c r="B100" s="1299"/>
      <c r="C100" s="1300"/>
      <c r="D100" s="367" t="s">
        <v>1332</v>
      </c>
      <c r="E100" s="365"/>
      <c r="F100" s="365"/>
      <c r="G100" s="395"/>
      <c r="H100" s="366"/>
      <c r="I100" s="529">
        <v>136035</v>
      </c>
      <c r="J100" s="1238"/>
    </row>
    <row r="101" spans="1:10" s="170" customFormat="1" ht="13.5">
      <c r="A101" s="1299"/>
      <c r="B101" s="1299"/>
      <c r="C101" s="1300"/>
      <c r="D101" s="367" t="s">
        <v>1334</v>
      </c>
      <c r="E101" s="365"/>
      <c r="F101" s="365"/>
      <c r="G101" s="395"/>
      <c r="H101" s="366"/>
      <c r="I101" s="533">
        <v>16324.2</v>
      </c>
      <c r="J101" s="1238"/>
    </row>
    <row r="102" spans="1:10" s="170" customFormat="1" ht="13.5">
      <c r="A102" s="1299"/>
      <c r="B102" s="1299"/>
      <c r="C102" s="1300"/>
      <c r="D102" s="367" t="s">
        <v>1342</v>
      </c>
      <c r="E102" s="365"/>
      <c r="F102" s="365"/>
      <c r="G102" s="395"/>
      <c r="H102" s="366"/>
      <c r="I102" s="529">
        <v>152359.20000000001</v>
      </c>
      <c r="J102" s="1239"/>
    </row>
    <row r="103" spans="1:10" s="170" customFormat="1" ht="36">
      <c r="A103" s="1305">
        <v>6</v>
      </c>
      <c r="B103" s="1305" t="s">
        <v>2359</v>
      </c>
      <c r="C103" s="1306" t="s">
        <v>1312</v>
      </c>
      <c r="D103" s="1305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237">
        <f>ROUND(I108*0.8,0)</f>
        <v>302082</v>
      </c>
    </row>
    <row r="104" spans="1:10" s="170" customFormat="1" ht="24">
      <c r="A104" s="1305"/>
      <c r="B104" s="1305"/>
      <c r="C104" s="1306"/>
      <c r="D104" s="1305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238"/>
    </row>
    <row r="105" spans="1:10" s="170" customFormat="1" ht="36">
      <c r="A105" s="1305"/>
      <c r="B105" s="1305"/>
      <c r="C105" s="1306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238"/>
    </row>
    <row r="106" spans="1:10" s="170" customFormat="1" ht="13.5">
      <c r="A106" s="1305"/>
      <c r="B106" s="1305"/>
      <c r="C106" s="1306"/>
      <c r="D106" s="398" t="s">
        <v>1332</v>
      </c>
      <c r="E106" s="396"/>
      <c r="F106" s="396"/>
      <c r="G106" s="395"/>
      <c r="H106" s="366"/>
      <c r="I106" s="531">
        <v>337145</v>
      </c>
      <c r="J106" s="1238"/>
    </row>
    <row r="107" spans="1:10" s="170" customFormat="1" ht="13.5">
      <c r="A107" s="1305"/>
      <c r="B107" s="1305"/>
      <c r="C107" s="1306"/>
      <c r="D107" s="398" t="s">
        <v>1334</v>
      </c>
      <c r="E107" s="396"/>
      <c r="F107" s="365"/>
      <c r="G107" s="395"/>
      <c r="H107" s="366"/>
      <c r="I107" s="531">
        <v>40457.4</v>
      </c>
      <c r="J107" s="1238"/>
    </row>
    <row r="108" spans="1:10" s="170" customFormat="1" ht="13.5">
      <c r="A108" s="1305"/>
      <c r="B108" s="1305"/>
      <c r="C108" s="1306"/>
      <c r="D108" s="398" t="s">
        <v>1342</v>
      </c>
      <c r="E108" s="396"/>
      <c r="F108" s="396"/>
      <c r="G108" s="395"/>
      <c r="H108" s="366"/>
      <c r="I108" s="531">
        <v>377602.4</v>
      </c>
      <c r="J108" s="1239"/>
    </row>
    <row r="109" spans="1:10" s="374" customFormat="1" ht="24">
      <c r="A109" s="1247">
        <v>7</v>
      </c>
      <c r="B109" s="1247" t="s">
        <v>2360</v>
      </c>
      <c r="C109" s="1293" t="s">
        <v>1783</v>
      </c>
      <c r="D109" s="1247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234">
        <f>ROUND(I124*0.9,0)</f>
        <v>1188231</v>
      </c>
    </row>
    <row r="110" spans="1:10" s="374" customFormat="1">
      <c r="A110" s="1247"/>
      <c r="B110" s="1247"/>
      <c r="C110" s="1293"/>
      <c r="D110" s="1247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235"/>
    </row>
    <row r="111" spans="1:10" s="374" customFormat="1">
      <c r="A111" s="1247"/>
      <c r="B111" s="1247"/>
      <c r="C111" s="1293"/>
      <c r="D111" s="1247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235"/>
    </row>
    <row r="112" spans="1:10" s="374" customFormat="1">
      <c r="A112" s="1247"/>
      <c r="B112" s="1247"/>
      <c r="C112" s="1293"/>
      <c r="D112" s="1247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235"/>
    </row>
    <row r="113" spans="1:10" s="374" customFormat="1">
      <c r="A113" s="1247"/>
      <c r="B113" s="1247"/>
      <c r="C113" s="1293"/>
      <c r="D113" s="1247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235"/>
    </row>
    <row r="114" spans="1:10" s="374" customFormat="1">
      <c r="A114" s="1247"/>
      <c r="B114" s="1247"/>
      <c r="C114" s="1293"/>
      <c r="D114" s="1247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235"/>
    </row>
    <row r="115" spans="1:10" s="374" customFormat="1">
      <c r="A115" s="1247"/>
      <c r="B115" s="1247"/>
      <c r="C115" s="1293"/>
      <c r="D115" s="1247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235"/>
    </row>
    <row r="116" spans="1:10" s="374" customFormat="1">
      <c r="A116" s="1247"/>
      <c r="B116" s="1247"/>
      <c r="C116" s="1293"/>
      <c r="D116" s="1247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235"/>
    </row>
    <row r="117" spans="1:10" s="374" customFormat="1">
      <c r="A117" s="1247"/>
      <c r="B117" s="1247"/>
      <c r="C117" s="1293"/>
      <c r="D117" s="1247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235"/>
    </row>
    <row r="118" spans="1:10" s="374" customFormat="1">
      <c r="A118" s="1247"/>
      <c r="B118" s="1247"/>
      <c r="C118" s="1293"/>
      <c r="D118" s="1247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235"/>
    </row>
    <row r="119" spans="1:10" s="374" customFormat="1">
      <c r="A119" s="1247"/>
      <c r="B119" s="1247"/>
      <c r="C119" s="1293"/>
      <c r="D119" s="1247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235"/>
    </row>
    <row r="120" spans="1:10" s="374" customFormat="1">
      <c r="A120" s="1247"/>
      <c r="B120" s="1247"/>
      <c r="C120" s="1293"/>
      <c r="D120" s="1247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235"/>
    </row>
    <row r="121" spans="1:10" s="374" customFormat="1">
      <c r="A121" s="1303"/>
      <c r="B121" s="1303"/>
      <c r="C121" s="1304"/>
      <c r="D121" s="401" t="s">
        <v>1332</v>
      </c>
      <c r="E121" s="362"/>
      <c r="F121" s="402"/>
      <c r="G121" s="403"/>
      <c r="H121" s="373"/>
      <c r="I121" s="510">
        <v>1049336</v>
      </c>
      <c r="J121" s="1235"/>
    </row>
    <row r="122" spans="1:10" s="374" customFormat="1">
      <c r="A122" s="1247"/>
      <c r="B122" s="1247"/>
      <c r="C122" s="1293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235"/>
    </row>
    <row r="123" spans="1:10" s="374" customFormat="1">
      <c r="A123" s="1303"/>
      <c r="B123" s="1303"/>
      <c r="C123" s="1304"/>
      <c r="D123" s="382" t="s">
        <v>1742</v>
      </c>
      <c r="E123" s="362"/>
      <c r="F123" s="402"/>
      <c r="G123" s="403"/>
      <c r="H123" s="404"/>
      <c r="I123" s="510">
        <v>270920.32000000001</v>
      </c>
      <c r="J123" s="1235"/>
    </row>
    <row r="124" spans="1:10" s="374" customFormat="1">
      <c r="A124" s="1303"/>
      <c r="B124" s="1303"/>
      <c r="C124" s="1304"/>
      <c r="D124" s="401" t="s">
        <v>1342</v>
      </c>
      <c r="E124" s="362"/>
      <c r="F124" s="402"/>
      <c r="G124" s="403"/>
      <c r="H124" s="404"/>
      <c r="I124" s="510">
        <v>1320256.32</v>
      </c>
      <c r="J124" s="1236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299">
        <v>1</v>
      </c>
      <c r="B126" s="1299" t="s">
        <v>2361</v>
      </c>
      <c r="C126" s="1300" t="s">
        <v>1312</v>
      </c>
      <c r="D126" s="1299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237">
        <f>ROUND(I131*0.8,0)</f>
        <v>372500</v>
      </c>
    </row>
    <row r="127" spans="1:10" s="170" customFormat="1" ht="24">
      <c r="A127" s="1299"/>
      <c r="B127" s="1299"/>
      <c r="C127" s="1300"/>
      <c r="D127" s="1299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238"/>
    </row>
    <row r="128" spans="1:10" s="170" customFormat="1" ht="24">
      <c r="A128" s="1299"/>
      <c r="B128" s="1299"/>
      <c r="C128" s="1300"/>
      <c r="D128" s="1299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238"/>
    </row>
    <row r="129" spans="1:10" s="170" customFormat="1" ht="13.5">
      <c r="A129" s="1299"/>
      <c r="B129" s="1299"/>
      <c r="C129" s="1300"/>
      <c r="D129" s="367" t="s">
        <v>1332</v>
      </c>
      <c r="E129" s="365"/>
      <c r="F129" s="365"/>
      <c r="G129" s="365"/>
      <c r="H129" s="370"/>
      <c r="I129" s="529">
        <v>415737.13</v>
      </c>
      <c r="J129" s="1238"/>
    </row>
    <row r="130" spans="1:10" s="170" customFormat="1" ht="13.5">
      <c r="A130" s="1299"/>
      <c r="B130" s="1299"/>
      <c r="C130" s="1300"/>
      <c r="D130" s="367" t="s">
        <v>1334</v>
      </c>
      <c r="E130" s="365"/>
      <c r="F130" s="365"/>
      <c r="G130" s="365"/>
      <c r="H130" s="370"/>
      <c r="I130" s="529">
        <v>49888.455600000001</v>
      </c>
      <c r="J130" s="1238"/>
    </row>
    <row r="131" spans="1:10" s="170" customFormat="1" ht="13.5">
      <c r="A131" s="1299"/>
      <c r="B131" s="1299"/>
      <c r="C131" s="1300"/>
      <c r="D131" s="367" t="s">
        <v>1342</v>
      </c>
      <c r="E131" s="365"/>
      <c r="F131" s="365"/>
      <c r="G131" s="365"/>
      <c r="H131" s="370"/>
      <c r="I131" s="529">
        <v>465625.58559999999</v>
      </c>
      <c r="J131" s="1239"/>
    </row>
    <row r="132" spans="1:10" s="170" customFormat="1" ht="13.5">
      <c r="A132" s="1299">
        <v>2</v>
      </c>
      <c r="B132" s="1299" t="s">
        <v>2362</v>
      </c>
      <c r="C132" s="1300" t="s">
        <v>1690</v>
      </c>
      <c r="D132" s="1299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237">
        <f>ROUND(I137*0.8,0)</f>
        <v>541024</v>
      </c>
    </row>
    <row r="133" spans="1:10" s="170" customFormat="1" ht="13.5">
      <c r="A133" s="1299"/>
      <c r="B133" s="1299"/>
      <c r="C133" s="1300"/>
      <c r="D133" s="1299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238"/>
    </row>
    <row r="134" spans="1:10" s="170" customFormat="1" ht="13.5">
      <c r="A134" s="1299"/>
      <c r="B134" s="1299"/>
      <c r="C134" s="1300"/>
      <c r="D134" s="367" t="s">
        <v>1332</v>
      </c>
      <c r="E134" s="365"/>
      <c r="F134" s="365"/>
      <c r="G134" s="75"/>
      <c r="H134" s="366"/>
      <c r="I134" s="529">
        <v>580000</v>
      </c>
      <c r="J134" s="1238"/>
    </row>
    <row r="135" spans="1:10" s="170" customFormat="1" ht="13.5">
      <c r="A135" s="1299"/>
      <c r="B135" s="1299"/>
      <c r="C135" s="1300"/>
      <c r="D135" s="367" t="s">
        <v>1334</v>
      </c>
      <c r="E135" s="365"/>
      <c r="F135" s="365"/>
      <c r="G135" s="137"/>
      <c r="H135" s="366"/>
      <c r="I135" s="529">
        <v>66280</v>
      </c>
      <c r="J135" s="1238"/>
    </row>
    <row r="136" spans="1:10" s="170" customFormat="1" ht="13.5">
      <c r="A136" s="1299"/>
      <c r="B136" s="1299"/>
      <c r="C136" s="1300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238"/>
    </row>
    <row r="137" spans="1:10" s="170" customFormat="1" ht="13.5">
      <c r="A137" s="1299"/>
      <c r="B137" s="1299"/>
      <c r="C137" s="1300"/>
      <c r="D137" s="367" t="s">
        <v>1342</v>
      </c>
      <c r="E137" s="365"/>
      <c r="F137" s="365"/>
      <c r="G137" s="75"/>
      <c r="H137" s="366"/>
      <c r="I137" s="529">
        <v>676280</v>
      </c>
      <c r="J137" s="1239"/>
    </row>
    <row r="138" spans="1:10" s="170" customFormat="1" ht="24">
      <c r="A138" s="1299">
        <v>3</v>
      </c>
      <c r="B138" s="1299" t="s">
        <v>2363</v>
      </c>
      <c r="C138" s="1300" t="s">
        <v>1312</v>
      </c>
      <c r="D138" s="1299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237">
        <f>ROUND(I145*0.8,0)</f>
        <v>174956</v>
      </c>
    </row>
    <row r="139" spans="1:10" s="170" customFormat="1" ht="24">
      <c r="A139" s="1299"/>
      <c r="B139" s="1299"/>
      <c r="C139" s="1300"/>
      <c r="D139" s="1299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238"/>
    </row>
    <row r="140" spans="1:10" s="170" customFormat="1" ht="24">
      <c r="A140" s="1299"/>
      <c r="B140" s="1299"/>
      <c r="C140" s="1300"/>
      <c r="D140" s="1299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238"/>
    </row>
    <row r="141" spans="1:10" s="170" customFormat="1" ht="13.5">
      <c r="A141" s="1299"/>
      <c r="B141" s="1299"/>
      <c r="C141" s="1300"/>
      <c r="D141" s="1299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238"/>
    </row>
    <row r="142" spans="1:10" s="170" customFormat="1" ht="13.5">
      <c r="A142" s="1299"/>
      <c r="B142" s="1299"/>
      <c r="C142" s="1300"/>
      <c r="D142" s="367" t="s">
        <v>1332</v>
      </c>
      <c r="E142" s="365"/>
      <c r="F142" s="365"/>
      <c r="G142" s="75"/>
      <c r="H142" s="366"/>
      <c r="I142" s="529">
        <v>183210.23999999999</v>
      </c>
      <c r="J142" s="1238"/>
    </row>
    <row r="143" spans="1:10" s="170" customFormat="1" ht="13.5">
      <c r="A143" s="1299"/>
      <c r="B143" s="1299"/>
      <c r="C143" s="1300"/>
      <c r="D143" s="367" t="s">
        <v>1334</v>
      </c>
      <c r="E143" s="365"/>
      <c r="F143" s="365"/>
      <c r="G143" s="137"/>
      <c r="H143" s="366"/>
      <c r="I143" s="529">
        <v>21985.228800000001</v>
      </c>
      <c r="J143" s="1238"/>
    </row>
    <row r="144" spans="1:10" s="170" customFormat="1" ht="13.5">
      <c r="A144" s="1299"/>
      <c r="B144" s="1299"/>
      <c r="C144" s="1300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238"/>
    </row>
    <row r="145" spans="1:10" s="170" customFormat="1" ht="13.5">
      <c r="A145" s="1299"/>
      <c r="B145" s="1299"/>
      <c r="C145" s="1300"/>
      <c r="D145" s="367" t="s">
        <v>1342</v>
      </c>
      <c r="E145" s="365"/>
      <c r="F145" s="365"/>
      <c r="G145" s="75"/>
      <c r="H145" s="366"/>
      <c r="I145" s="529">
        <v>218695.4688</v>
      </c>
      <c r="J145" s="1239"/>
    </row>
    <row r="146" spans="1:10" s="170" customFormat="1" ht="24">
      <c r="A146" s="1299">
        <v>4</v>
      </c>
      <c r="B146" s="1299" t="s">
        <v>2364</v>
      </c>
      <c r="C146" s="1300" t="s">
        <v>1312</v>
      </c>
      <c r="D146" s="1299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237">
        <f>ROUND(I153*0.9,0)</f>
        <v>1070240</v>
      </c>
    </row>
    <row r="147" spans="1:10" s="170" customFormat="1" ht="24">
      <c r="A147" s="1299"/>
      <c r="B147" s="1299"/>
      <c r="C147" s="1300"/>
      <c r="D147" s="1299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238"/>
    </row>
    <row r="148" spans="1:10" s="170" customFormat="1" ht="24">
      <c r="A148" s="1299"/>
      <c r="B148" s="1299"/>
      <c r="C148" s="1300"/>
      <c r="D148" s="1299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238"/>
    </row>
    <row r="149" spans="1:10" s="170" customFormat="1" ht="13.5">
      <c r="A149" s="1299"/>
      <c r="B149" s="1299"/>
      <c r="C149" s="1300"/>
      <c r="D149" s="1299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238"/>
    </row>
    <row r="150" spans="1:10" s="170" customFormat="1" ht="13.5">
      <c r="A150" s="1299"/>
      <c r="B150" s="1299"/>
      <c r="C150" s="1300"/>
      <c r="D150" s="367" t="s">
        <v>1332</v>
      </c>
      <c r="E150" s="365"/>
      <c r="F150" s="365"/>
      <c r="G150" s="75"/>
      <c r="H150" s="366"/>
      <c r="I150" s="529">
        <v>1027605</v>
      </c>
      <c r="J150" s="1238"/>
    </row>
    <row r="151" spans="1:10" s="170" customFormat="1" ht="13.5">
      <c r="A151" s="1299"/>
      <c r="B151" s="1299"/>
      <c r="C151" s="1300"/>
      <c r="D151" s="367" t="s">
        <v>1334</v>
      </c>
      <c r="E151" s="365"/>
      <c r="F151" s="365"/>
      <c r="G151" s="137"/>
      <c r="H151" s="366"/>
      <c r="I151" s="529">
        <v>111550</v>
      </c>
      <c r="J151" s="1238"/>
    </row>
    <row r="152" spans="1:10" s="170" customFormat="1" ht="13.5">
      <c r="A152" s="1299"/>
      <c r="B152" s="1299"/>
      <c r="C152" s="1300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238"/>
    </row>
    <row r="153" spans="1:10" s="170" customFormat="1" ht="13.5">
      <c r="A153" s="1299"/>
      <c r="B153" s="1299"/>
      <c r="C153" s="1300"/>
      <c r="D153" s="367" t="s">
        <v>1342</v>
      </c>
      <c r="E153" s="365"/>
      <c r="F153" s="365"/>
      <c r="G153" s="75"/>
      <c r="H153" s="366"/>
      <c r="I153" s="529">
        <v>1189155</v>
      </c>
      <c r="J153" s="1239"/>
    </row>
    <row r="154" spans="1:10" s="170" customFormat="1" ht="24">
      <c r="A154" s="1299">
        <v>5</v>
      </c>
      <c r="B154" s="1299" t="s">
        <v>2365</v>
      </c>
      <c r="C154" s="1300" t="s">
        <v>1690</v>
      </c>
      <c r="D154" s="1299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237">
        <f>ROUND(I161*0.9,0)</f>
        <v>865002</v>
      </c>
    </row>
    <row r="155" spans="1:10" s="170" customFormat="1" ht="24">
      <c r="A155" s="1299"/>
      <c r="B155" s="1299"/>
      <c r="C155" s="1300"/>
      <c r="D155" s="1299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238"/>
    </row>
    <row r="156" spans="1:10" s="170" customFormat="1" ht="24">
      <c r="A156" s="1299"/>
      <c r="B156" s="1299"/>
      <c r="C156" s="1300"/>
      <c r="D156" s="1299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238"/>
    </row>
    <row r="157" spans="1:10" s="170" customFormat="1" ht="13.5">
      <c r="A157" s="1299"/>
      <c r="B157" s="1299"/>
      <c r="C157" s="1300"/>
      <c r="D157" s="1299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238"/>
    </row>
    <row r="158" spans="1:10" s="170" customFormat="1" ht="13.5">
      <c r="A158" s="1299"/>
      <c r="B158" s="1299"/>
      <c r="C158" s="1300"/>
      <c r="D158" s="367" t="s">
        <v>1332</v>
      </c>
      <c r="E158" s="365"/>
      <c r="F158" s="365"/>
      <c r="G158" s="75"/>
      <c r="H158" s="366"/>
      <c r="I158" s="529">
        <v>821513</v>
      </c>
      <c r="J158" s="1238"/>
    </row>
    <row r="159" spans="1:10" s="170" customFormat="1" ht="13.5">
      <c r="A159" s="1299"/>
      <c r="B159" s="1299"/>
      <c r="C159" s="1300"/>
      <c r="D159" s="367" t="s">
        <v>1334</v>
      </c>
      <c r="E159" s="365"/>
      <c r="F159" s="365"/>
      <c r="G159" s="137"/>
      <c r="H159" s="366"/>
      <c r="I159" s="529">
        <v>89600</v>
      </c>
      <c r="J159" s="1238"/>
    </row>
    <row r="160" spans="1:10" s="170" customFormat="1" ht="13.5">
      <c r="A160" s="1299"/>
      <c r="B160" s="1299"/>
      <c r="C160" s="1300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238"/>
    </row>
    <row r="161" spans="1:10" s="170" customFormat="1" ht="13.5">
      <c r="A161" s="1299"/>
      <c r="B161" s="1299"/>
      <c r="C161" s="1300"/>
      <c r="D161" s="367" t="s">
        <v>1342</v>
      </c>
      <c r="E161" s="365"/>
      <c r="F161" s="365"/>
      <c r="G161" s="75"/>
      <c r="H161" s="366"/>
      <c r="I161" s="529">
        <v>961113</v>
      </c>
      <c r="J161" s="1239"/>
    </row>
    <row r="162" spans="1:10" s="170" customFormat="1" ht="36">
      <c r="A162" s="1299">
        <v>6</v>
      </c>
      <c r="B162" s="1299" t="s">
        <v>2366</v>
      </c>
      <c r="C162" s="1300" t="s">
        <v>1312</v>
      </c>
      <c r="D162" s="1299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237">
        <f>ROUND(I169*0.9,0)</f>
        <v>907101</v>
      </c>
    </row>
    <row r="163" spans="1:10" s="170" customFormat="1" ht="24">
      <c r="A163" s="1299"/>
      <c r="B163" s="1299"/>
      <c r="C163" s="1300"/>
      <c r="D163" s="1299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238"/>
    </row>
    <row r="164" spans="1:10" s="170" customFormat="1" ht="24">
      <c r="A164" s="1299"/>
      <c r="B164" s="1299"/>
      <c r="C164" s="1300"/>
      <c r="D164" s="1299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238"/>
    </row>
    <row r="165" spans="1:10" s="170" customFormat="1" ht="24">
      <c r="A165" s="1299"/>
      <c r="B165" s="1299"/>
      <c r="C165" s="1300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238"/>
    </row>
    <row r="166" spans="1:10" s="170" customFormat="1" ht="13.5">
      <c r="A166" s="1299"/>
      <c r="B166" s="1299"/>
      <c r="C166" s="1300"/>
      <c r="D166" s="367" t="s">
        <v>1332</v>
      </c>
      <c r="E166" s="365"/>
      <c r="F166" s="365"/>
      <c r="G166" s="75"/>
      <c r="H166" s="366"/>
      <c r="I166" s="529">
        <v>873116.01</v>
      </c>
      <c r="J166" s="1238"/>
    </row>
    <row r="167" spans="1:10" s="170" customFormat="1" ht="13.5">
      <c r="A167" s="1299"/>
      <c r="B167" s="1299"/>
      <c r="C167" s="1300"/>
      <c r="D167" s="367" t="s">
        <v>1334</v>
      </c>
      <c r="E167" s="365"/>
      <c r="F167" s="365"/>
      <c r="G167" s="137"/>
      <c r="H167" s="366"/>
      <c r="I167" s="529">
        <v>104773.9212</v>
      </c>
      <c r="J167" s="1238"/>
    </row>
    <row r="168" spans="1:10" s="170" customFormat="1" ht="13.5">
      <c r="A168" s="1299"/>
      <c r="B168" s="1299"/>
      <c r="C168" s="1300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238"/>
    </row>
    <row r="169" spans="1:10" s="170" customFormat="1" ht="13.5">
      <c r="A169" s="1299"/>
      <c r="B169" s="1299"/>
      <c r="C169" s="1300"/>
      <c r="D169" s="367" t="s">
        <v>1342</v>
      </c>
      <c r="E169" s="365"/>
      <c r="F169" s="365"/>
      <c r="G169" s="75"/>
      <c r="H169" s="366"/>
      <c r="I169" s="529">
        <v>1007889.9312</v>
      </c>
      <c r="J169" s="1239"/>
    </row>
    <row r="170" spans="1:10" s="170" customFormat="1" ht="60">
      <c r="A170" s="1302">
        <v>7</v>
      </c>
      <c r="B170" s="1302" t="s">
        <v>2367</v>
      </c>
      <c r="C170" s="1302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237">
        <f>ROUND(I173*0.9,0)</f>
        <v>134793</v>
      </c>
    </row>
    <row r="171" spans="1:10" s="170" customFormat="1" ht="13.5">
      <c r="A171" s="1299"/>
      <c r="B171" s="1299"/>
      <c r="C171" s="1300"/>
      <c r="D171" s="367" t="s">
        <v>1332</v>
      </c>
      <c r="E171" s="365"/>
      <c r="F171" s="365"/>
      <c r="G171" s="75"/>
      <c r="H171" s="366"/>
      <c r="I171" s="534">
        <v>133723.38</v>
      </c>
      <c r="J171" s="1238"/>
    </row>
    <row r="172" spans="1:10" s="170" customFormat="1" ht="13.5">
      <c r="A172" s="1299"/>
      <c r="B172" s="1299"/>
      <c r="C172" s="1300"/>
      <c r="D172" s="367" t="s">
        <v>1334</v>
      </c>
      <c r="E172" s="365"/>
      <c r="F172" s="365"/>
      <c r="G172" s="137"/>
      <c r="H172" s="366"/>
      <c r="I172" s="534">
        <v>16046.8056</v>
      </c>
      <c r="J172" s="1238"/>
    </row>
    <row r="173" spans="1:10" s="170" customFormat="1" ht="13.5">
      <c r="A173" s="1299"/>
      <c r="B173" s="1299"/>
      <c r="C173" s="1300"/>
      <c r="D173" s="367" t="s">
        <v>1342</v>
      </c>
      <c r="E173" s="365"/>
      <c r="F173" s="365"/>
      <c r="G173" s="75"/>
      <c r="H173" s="366"/>
      <c r="I173" s="533">
        <v>149770.1856</v>
      </c>
      <c r="J173" s="1239"/>
    </row>
    <row r="174" spans="1:10" s="170" customFormat="1" ht="13.5">
      <c r="A174" s="1299">
        <v>8</v>
      </c>
      <c r="B174" s="1299" t="s">
        <v>2368</v>
      </c>
      <c r="C174" s="1300" t="s">
        <v>1312</v>
      </c>
      <c r="D174" s="1299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299"/>
      <c r="B175" s="1299"/>
      <c r="C175" s="1300"/>
      <c r="D175" s="1299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237">
        <f>ROUND(I182*0.9,0)</f>
        <v>1467511</v>
      </c>
    </row>
    <row r="176" spans="1:10" s="170" customFormat="1" ht="13.5">
      <c r="A176" s="1299"/>
      <c r="B176" s="1299"/>
      <c r="C176" s="1300"/>
      <c r="D176" s="1299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238"/>
    </row>
    <row r="177" spans="1:10" s="170" customFormat="1" ht="13.5">
      <c r="A177" s="1299"/>
      <c r="B177" s="1299"/>
      <c r="C177" s="1300"/>
      <c r="D177" s="1299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238"/>
    </row>
    <row r="178" spans="1:10" s="170" customFormat="1" ht="13.5">
      <c r="A178" s="1299"/>
      <c r="B178" s="1299"/>
      <c r="C178" s="1300"/>
      <c r="D178" s="1299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238"/>
    </row>
    <row r="179" spans="1:10" s="170" customFormat="1" ht="13.5">
      <c r="A179" s="1299"/>
      <c r="B179" s="1299"/>
      <c r="C179" s="1300"/>
      <c r="D179" s="367" t="s">
        <v>1332</v>
      </c>
      <c r="E179" s="365"/>
      <c r="F179" s="365"/>
      <c r="G179" s="75"/>
      <c r="H179" s="366"/>
      <c r="I179" s="529">
        <v>1429078.72</v>
      </c>
      <c r="J179" s="1238"/>
    </row>
    <row r="180" spans="1:10" s="170" customFormat="1" ht="13.5">
      <c r="A180" s="1299"/>
      <c r="B180" s="1299"/>
      <c r="C180" s="1300"/>
      <c r="D180" s="367" t="s">
        <v>1334</v>
      </c>
      <c r="E180" s="365"/>
      <c r="F180" s="365"/>
      <c r="G180" s="137"/>
      <c r="H180" s="366"/>
      <c r="I180" s="529">
        <v>171489.44639999999</v>
      </c>
      <c r="J180" s="1238"/>
    </row>
    <row r="181" spans="1:10" s="170" customFormat="1" ht="13.5">
      <c r="A181" s="1299"/>
      <c r="B181" s="1299"/>
      <c r="C181" s="1300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238"/>
    </row>
    <row r="182" spans="1:10" s="170" customFormat="1" ht="13.5">
      <c r="A182" s="1299"/>
      <c r="B182" s="1299"/>
      <c r="C182" s="1300"/>
      <c r="D182" s="367" t="s">
        <v>1342</v>
      </c>
      <c r="E182" s="365"/>
      <c r="F182" s="365"/>
      <c r="G182" s="75"/>
      <c r="H182" s="366"/>
      <c r="I182" s="529">
        <v>1630568.1664</v>
      </c>
      <c r="J182" s="1239"/>
    </row>
    <row r="183" spans="1:10" s="170" customFormat="1" ht="48">
      <c r="A183" s="1299">
        <v>9</v>
      </c>
      <c r="B183" s="1299" t="s">
        <v>2369</v>
      </c>
      <c r="C183" s="1300" t="s">
        <v>1690</v>
      </c>
      <c r="D183" s="1299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237">
        <f>ROUND(I189*0.9,0)</f>
        <v>1635998</v>
      </c>
    </row>
    <row r="184" spans="1:10" s="170" customFormat="1" ht="48">
      <c r="A184" s="1299"/>
      <c r="B184" s="1299"/>
      <c r="C184" s="1300"/>
      <c r="D184" s="1299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238"/>
    </row>
    <row r="185" spans="1:10" s="170" customFormat="1" ht="36">
      <c r="A185" s="1299"/>
      <c r="B185" s="1299"/>
      <c r="C185" s="1300"/>
      <c r="D185" s="1299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238"/>
    </row>
    <row r="186" spans="1:10" s="170" customFormat="1" ht="13.5">
      <c r="A186" s="1299"/>
      <c r="B186" s="1299"/>
      <c r="C186" s="1300"/>
      <c r="D186" s="367" t="s">
        <v>1332</v>
      </c>
      <c r="E186" s="365"/>
      <c r="F186" s="365"/>
      <c r="G186" s="75"/>
      <c r="H186" s="366"/>
      <c r="I186" s="529">
        <v>1640250.94</v>
      </c>
      <c r="J186" s="1238"/>
    </row>
    <row r="187" spans="1:10" s="170" customFormat="1" ht="13.5">
      <c r="A187" s="1299"/>
      <c r="B187" s="1299"/>
      <c r="C187" s="1300"/>
      <c r="D187" s="367" t="s">
        <v>1334</v>
      </c>
      <c r="E187" s="365"/>
      <c r="F187" s="365"/>
      <c r="G187" s="137"/>
      <c r="H187" s="366"/>
      <c r="I187" s="529">
        <v>164025.09400000001</v>
      </c>
      <c r="J187" s="1238"/>
    </row>
    <row r="188" spans="1:10" s="170" customFormat="1" ht="13.5">
      <c r="A188" s="1299"/>
      <c r="B188" s="1299"/>
      <c r="C188" s="1300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238"/>
    </row>
    <row r="189" spans="1:10" s="170" customFormat="1" ht="13.5">
      <c r="A189" s="1299"/>
      <c r="B189" s="1299"/>
      <c r="C189" s="1300"/>
      <c r="D189" s="367" t="s">
        <v>1342</v>
      </c>
      <c r="E189" s="365"/>
      <c r="F189" s="365"/>
      <c r="G189" s="75"/>
      <c r="H189" s="366"/>
      <c r="I189" s="529">
        <v>1817776.034</v>
      </c>
      <c r="J189" s="1239"/>
    </row>
    <row r="190" spans="1:10" s="170" customFormat="1" ht="24">
      <c r="A190" s="1299">
        <v>10</v>
      </c>
      <c r="B190" s="1299" t="s">
        <v>2370</v>
      </c>
      <c r="C190" s="1300" t="s">
        <v>1827</v>
      </c>
      <c r="D190" s="1299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237">
        <f>ROUND(I200*0.9,0)</f>
        <v>2622213</v>
      </c>
    </row>
    <row r="191" spans="1:10" s="170" customFormat="1" ht="13.5">
      <c r="A191" s="1299"/>
      <c r="B191" s="1299"/>
      <c r="C191" s="1300"/>
      <c r="D191" s="1299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238"/>
    </row>
    <row r="192" spans="1:10" s="170" customFormat="1" ht="13.5">
      <c r="A192" s="1299"/>
      <c r="B192" s="1299"/>
      <c r="C192" s="1300"/>
      <c r="D192" s="1299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238"/>
    </row>
    <row r="193" spans="1:10" s="170" customFormat="1" ht="13.5">
      <c r="A193" s="1299"/>
      <c r="B193" s="1299"/>
      <c r="C193" s="1300"/>
      <c r="D193" s="1299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238"/>
    </row>
    <row r="194" spans="1:10" s="170" customFormat="1" ht="13.5">
      <c r="A194" s="1299"/>
      <c r="B194" s="1299"/>
      <c r="C194" s="1300"/>
      <c r="D194" s="1299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238"/>
    </row>
    <row r="195" spans="1:10" s="170" customFormat="1" ht="13.5">
      <c r="A195" s="1299"/>
      <c r="B195" s="1299"/>
      <c r="C195" s="1300"/>
      <c r="D195" s="1299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238"/>
    </row>
    <row r="196" spans="1:10" s="170" customFormat="1" ht="24">
      <c r="A196" s="1299"/>
      <c r="B196" s="1299"/>
      <c r="C196" s="1300"/>
      <c r="D196" s="1299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238"/>
    </row>
    <row r="197" spans="1:10" s="170" customFormat="1" ht="13.5">
      <c r="A197" s="1299"/>
      <c r="B197" s="1299"/>
      <c r="C197" s="1300"/>
      <c r="D197" s="1299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238"/>
    </row>
    <row r="198" spans="1:10" s="170" customFormat="1" ht="13.5">
      <c r="A198" s="1299"/>
      <c r="B198" s="1299"/>
      <c r="C198" s="1300"/>
      <c r="D198" s="367" t="s">
        <v>1332</v>
      </c>
      <c r="E198" s="365"/>
      <c r="F198" s="365"/>
      <c r="G198" s="75"/>
      <c r="H198" s="366"/>
      <c r="I198" s="529">
        <v>2648700</v>
      </c>
      <c r="J198" s="1238"/>
    </row>
    <row r="199" spans="1:10" s="170" customFormat="1" ht="13.5">
      <c r="A199" s="1299"/>
      <c r="B199" s="1299"/>
      <c r="C199" s="1300"/>
      <c r="D199" s="367" t="s">
        <v>1334</v>
      </c>
      <c r="E199" s="365"/>
      <c r="F199" s="365"/>
      <c r="G199" s="137"/>
      <c r="H199" s="366"/>
      <c r="I199" s="529">
        <v>264870</v>
      </c>
      <c r="J199" s="1238"/>
    </row>
    <row r="200" spans="1:10" s="170" customFormat="1" ht="13.5">
      <c r="A200" s="1299"/>
      <c r="B200" s="1299"/>
      <c r="C200" s="1300"/>
      <c r="D200" s="367" t="s">
        <v>1342</v>
      </c>
      <c r="E200" s="365"/>
      <c r="F200" s="365"/>
      <c r="G200" s="75"/>
      <c r="H200" s="366"/>
      <c r="I200" s="529">
        <v>2913570</v>
      </c>
      <c r="J200" s="1239"/>
    </row>
    <row r="201" spans="1:10" s="170" customFormat="1" ht="36">
      <c r="A201" s="1299">
        <v>11</v>
      </c>
      <c r="B201" s="1301" t="s">
        <v>1837</v>
      </c>
      <c r="C201" s="1301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237">
        <f>ROUND(I205*0.8,0)</f>
        <v>221000</v>
      </c>
    </row>
    <row r="202" spans="1:10" s="170" customFormat="1" ht="13.5">
      <c r="A202" s="1299"/>
      <c r="B202" s="1301"/>
      <c r="C202" s="1301"/>
      <c r="D202" s="405" t="s">
        <v>1332</v>
      </c>
      <c r="E202" s="365"/>
      <c r="F202" s="365"/>
      <c r="G202" s="75"/>
      <c r="H202" s="366"/>
      <c r="I202" s="529">
        <v>244020</v>
      </c>
      <c r="J202" s="1238"/>
    </row>
    <row r="203" spans="1:10" s="170" customFormat="1" ht="13.5">
      <c r="A203" s="1299"/>
      <c r="B203" s="1301"/>
      <c r="C203" s="1301"/>
      <c r="D203" s="405" t="s">
        <v>1334</v>
      </c>
      <c r="E203" s="365"/>
      <c r="F203" s="365"/>
      <c r="G203" s="75"/>
      <c r="H203" s="366"/>
      <c r="I203" s="529">
        <v>27730</v>
      </c>
      <c r="J203" s="1238"/>
    </row>
    <row r="204" spans="1:10" s="170" customFormat="1" ht="13.5">
      <c r="A204" s="1299"/>
      <c r="B204" s="1301"/>
      <c r="C204" s="1301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238"/>
    </row>
    <row r="205" spans="1:10" s="170" customFormat="1" ht="13.5">
      <c r="A205" s="1299"/>
      <c r="B205" s="1301"/>
      <c r="C205" s="1301"/>
      <c r="D205" s="405" t="s">
        <v>1342</v>
      </c>
      <c r="E205" s="365"/>
      <c r="F205" s="365"/>
      <c r="G205" s="75"/>
      <c r="H205" s="366"/>
      <c r="I205" s="529">
        <v>276250</v>
      </c>
      <c r="J205" s="1239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297">
        <v>1</v>
      </c>
      <c r="B207" s="1295" t="s">
        <v>1840</v>
      </c>
      <c r="C207" s="1296" t="s">
        <v>1312</v>
      </c>
      <c r="D207" s="1295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229">
        <f>ROUND(I214*0.8,0)</f>
        <v>783200</v>
      </c>
    </row>
    <row r="208" spans="1:10" s="416" customFormat="1" ht="24">
      <c r="A208" s="1297"/>
      <c r="B208" s="1295"/>
      <c r="C208" s="1296"/>
      <c r="D208" s="1295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232"/>
    </row>
    <row r="209" spans="1:10" s="416" customFormat="1" ht="24">
      <c r="A209" s="1297"/>
      <c r="B209" s="1295"/>
      <c r="C209" s="1296"/>
      <c r="D209" s="1295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232"/>
    </row>
    <row r="210" spans="1:10" s="416" customFormat="1">
      <c r="A210" s="1297"/>
      <c r="B210" s="1295"/>
      <c r="C210" s="1296"/>
      <c r="D210" s="418" t="s">
        <v>1332</v>
      </c>
      <c r="E210" s="412"/>
      <c r="F210" s="413"/>
      <c r="G210" s="410"/>
      <c r="H210" s="406"/>
      <c r="I210" s="514">
        <v>844700</v>
      </c>
      <c r="J210" s="1232"/>
    </row>
    <row r="211" spans="1:10" s="416" customFormat="1">
      <c r="A211" s="1297"/>
      <c r="B211" s="1295"/>
      <c r="C211" s="1296"/>
      <c r="D211" s="418" t="s">
        <v>1334</v>
      </c>
      <c r="E211" s="412"/>
      <c r="F211" s="413"/>
      <c r="G211" s="419"/>
      <c r="H211" s="408"/>
      <c r="I211" s="515">
        <v>95300</v>
      </c>
      <c r="J211" s="1232"/>
    </row>
    <row r="212" spans="1:10" s="416" customFormat="1">
      <c r="A212" s="1297"/>
      <c r="B212" s="1295"/>
      <c r="C212" s="1296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232"/>
    </row>
    <row r="213" spans="1:10" s="416" customFormat="1">
      <c r="A213" s="1297"/>
      <c r="B213" s="1295"/>
      <c r="C213" s="1296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232"/>
    </row>
    <row r="214" spans="1:10" s="416" customFormat="1">
      <c r="A214" s="1297"/>
      <c r="B214" s="1295"/>
      <c r="C214" s="1296"/>
      <c r="D214" s="418" t="s">
        <v>1342</v>
      </c>
      <c r="E214" s="412"/>
      <c r="F214" s="413"/>
      <c r="G214" s="410"/>
      <c r="H214" s="406"/>
      <c r="I214" s="514">
        <v>979000</v>
      </c>
      <c r="J214" s="1233"/>
    </row>
    <row r="215" spans="1:10" s="416" customFormat="1" ht="24">
      <c r="A215" s="1297">
        <v>2</v>
      </c>
      <c r="B215" s="1295" t="s">
        <v>1843</v>
      </c>
      <c r="C215" s="1296" t="s">
        <v>1312</v>
      </c>
      <c r="D215" s="1295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229">
        <f>ROUND(I225*0.8,0)</f>
        <v>531776</v>
      </c>
    </row>
    <row r="216" spans="1:10" s="416" customFormat="1" ht="24">
      <c r="A216" s="1297"/>
      <c r="B216" s="1295"/>
      <c r="C216" s="1296"/>
      <c r="D216" s="1295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232"/>
    </row>
    <row r="217" spans="1:10" s="416" customFormat="1" ht="24">
      <c r="A217" s="1297"/>
      <c r="B217" s="1295"/>
      <c r="C217" s="1296"/>
      <c r="D217" s="1295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232"/>
    </row>
    <row r="218" spans="1:10" s="416" customFormat="1" ht="24">
      <c r="A218" s="1297"/>
      <c r="B218" s="1295"/>
      <c r="C218" s="1296"/>
      <c r="D218" s="1295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232"/>
    </row>
    <row r="219" spans="1:10" s="416" customFormat="1" ht="36">
      <c r="A219" s="1297"/>
      <c r="B219" s="1295"/>
      <c r="C219" s="1296"/>
      <c r="D219" s="1295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232"/>
    </row>
    <row r="220" spans="1:10" s="416" customFormat="1" ht="24">
      <c r="A220" s="1297"/>
      <c r="B220" s="1295"/>
      <c r="C220" s="1296"/>
      <c r="D220" s="1295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232"/>
    </row>
    <row r="221" spans="1:10" s="416" customFormat="1">
      <c r="A221" s="1297"/>
      <c r="B221" s="1295"/>
      <c r="C221" s="1296"/>
      <c r="D221" s="418" t="s">
        <v>1332</v>
      </c>
      <c r="E221" s="412"/>
      <c r="F221" s="413"/>
      <c r="G221" s="410"/>
      <c r="H221" s="406"/>
      <c r="I221" s="514">
        <v>569450</v>
      </c>
      <c r="J221" s="1232"/>
    </row>
    <row r="222" spans="1:10" s="416" customFormat="1">
      <c r="A222" s="1297"/>
      <c r="B222" s="1295"/>
      <c r="C222" s="1296"/>
      <c r="D222" s="418" t="s">
        <v>1334</v>
      </c>
      <c r="E222" s="412"/>
      <c r="F222" s="413"/>
      <c r="G222" s="419"/>
      <c r="H222" s="408"/>
      <c r="I222" s="515">
        <v>59870</v>
      </c>
      <c r="J222" s="1232"/>
    </row>
    <row r="223" spans="1:10" s="416" customFormat="1">
      <c r="A223" s="1297"/>
      <c r="B223" s="1295"/>
      <c r="C223" s="1296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232"/>
    </row>
    <row r="224" spans="1:10" s="416" customFormat="1">
      <c r="A224" s="1297"/>
      <c r="B224" s="1295"/>
      <c r="C224" s="1296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232"/>
    </row>
    <row r="225" spans="1:10" s="416" customFormat="1">
      <c r="A225" s="1297"/>
      <c r="B225" s="1295"/>
      <c r="C225" s="1296"/>
      <c r="D225" s="418" t="s">
        <v>1342</v>
      </c>
      <c r="E225" s="412"/>
      <c r="F225" s="413"/>
      <c r="G225" s="410"/>
      <c r="H225" s="406"/>
      <c r="I225" s="514">
        <v>664720</v>
      </c>
      <c r="J225" s="1233"/>
    </row>
    <row r="226" spans="1:10" s="416" customFormat="1" ht="24">
      <c r="A226" s="1297">
        <v>3</v>
      </c>
      <c r="B226" s="1295" t="s">
        <v>1848</v>
      </c>
      <c r="C226" s="1296" t="s">
        <v>1312</v>
      </c>
      <c r="D226" s="1295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229">
        <f>ROUND(I240*0.9,0)</f>
        <v>375030</v>
      </c>
    </row>
    <row r="227" spans="1:10" s="416" customFormat="1" ht="24">
      <c r="A227" s="1297"/>
      <c r="B227" s="1295"/>
      <c r="C227" s="1296"/>
      <c r="D227" s="1295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232"/>
    </row>
    <row r="228" spans="1:10" s="416" customFormat="1" ht="36">
      <c r="A228" s="1297"/>
      <c r="B228" s="1295"/>
      <c r="C228" s="1296"/>
      <c r="D228" s="1295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232"/>
    </row>
    <row r="229" spans="1:10" s="416" customFormat="1" ht="24">
      <c r="A229" s="1297"/>
      <c r="B229" s="1295"/>
      <c r="C229" s="1296"/>
      <c r="D229" s="1295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232"/>
    </row>
    <row r="230" spans="1:10" s="416" customFormat="1" ht="24">
      <c r="A230" s="1297"/>
      <c r="B230" s="1295"/>
      <c r="C230" s="1296"/>
      <c r="D230" s="1295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232"/>
    </row>
    <row r="231" spans="1:10" s="416" customFormat="1" ht="24">
      <c r="A231" s="1297"/>
      <c r="B231" s="1295"/>
      <c r="C231" s="1296"/>
      <c r="D231" s="1295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232"/>
    </row>
    <row r="232" spans="1:10" s="416" customFormat="1" ht="24">
      <c r="A232" s="1297"/>
      <c r="B232" s="1295"/>
      <c r="C232" s="1296"/>
      <c r="D232" s="1295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232"/>
    </row>
    <row r="233" spans="1:10" s="416" customFormat="1">
      <c r="A233" s="1297"/>
      <c r="B233" s="1295"/>
      <c r="C233" s="1296"/>
      <c r="D233" s="1295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232"/>
    </row>
    <row r="234" spans="1:10" s="416" customFormat="1" ht="24">
      <c r="A234" s="1297"/>
      <c r="B234" s="1295"/>
      <c r="C234" s="1296"/>
      <c r="D234" s="1295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232"/>
    </row>
    <row r="235" spans="1:10" s="416" customFormat="1" ht="24">
      <c r="A235" s="1297"/>
      <c r="B235" s="1295"/>
      <c r="C235" s="1296"/>
      <c r="D235" s="1295"/>
      <c r="E235" s="1298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232"/>
    </row>
    <row r="236" spans="1:10" s="416" customFormat="1" ht="24">
      <c r="A236" s="1297"/>
      <c r="B236" s="1295"/>
      <c r="C236" s="1296"/>
      <c r="D236" s="1295"/>
      <c r="E236" s="1298"/>
      <c r="F236" s="413" t="s">
        <v>1315</v>
      </c>
      <c r="G236" s="414">
        <v>269</v>
      </c>
      <c r="H236" s="413">
        <v>330</v>
      </c>
      <c r="I236" s="512">
        <v>88770</v>
      </c>
      <c r="J236" s="1232"/>
    </row>
    <row r="237" spans="1:10" s="416" customFormat="1">
      <c r="A237" s="1297"/>
      <c r="B237" s="1295"/>
      <c r="C237" s="1296"/>
      <c r="D237" s="418" t="s">
        <v>1332</v>
      </c>
      <c r="E237" s="412"/>
      <c r="F237" s="413"/>
      <c r="G237" s="410"/>
      <c r="H237" s="406"/>
      <c r="I237" s="514">
        <v>368405</v>
      </c>
      <c r="J237" s="1232"/>
    </row>
    <row r="238" spans="1:10" s="416" customFormat="1">
      <c r="A238" s="1297"/>
      <c r="B238" s="1295"/>
      <c r="C238" s="1296"/>
      <c r="D238" s="418" t="s">
        <v>1334</v>
      </c>
      <c r="E238" s="412"/>
      <c r="F238" s="413"/>
      <c r="G238" s="419"/>
      <c r="H238" s="408"/>
      <c r="I238" s="515">
        <v>43795</v>
      </c>
      <c r="J238" s="1232"/>
    </row>
    <row r="239" spans="1:10" s="416" customFormat="1">
      <c r="A239" s="1297"/>
      <c r="B239" s="1295"/>
      <c r="C239" s="1296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232"/>
    </row>
    <row r="240" spans="1:10" s="416" customFormat="1">
      <c r="A240" s="1297"/>
      <c r="B240" s="1295"/>
      <c r="C240" s="1296"/>
      <c r="D240" s="418" t="s">
        <v>1342</v>
      </c>
      <c r="E240" s="412"/>
      <c r="F240" s="413"/>
      <c r="G240" s="410"/>
      <c r="H240" s="406"/>
      <c r="I240" s="514">
        <v>416700</v>
      </c>
      <c r="J240" s="1233"/>
    </row>
    <row r="241" spans="1:10" s="416" customFormat="1" ht="24">
      <c r="A241" s="1297">
        <v>4</v>
      </c>
      <c r="B241" s="1295" t="s">
        <v>1860</v>
      </c>
      <c r="C241" s="1296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229">
        <f>ROUND(I247*0.9,0)</f>
        <v>203400</v>
      </c>
    </row>
    <row r="242" spans="1:10" s="416" customFormat="1" ht="24">
      <c r="A242" s="1297"/>
      <c r="B242" s="1295"/>
      <c r="C242" s="1296"/>
      <c r="D242" s="1295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232"/>
    </row>
    <row r="243" spans="1:10" s="416" customFormat="1" ht="24">
      <c r="A243" s="1297"/>
      <c r="B243" s="1295"/>
      <c r="C243" s="1296"/>
      <c r="D243" s="1295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232"/>
    </row>
    <row r="244" spans="1:10" s="416" customFormat="1">
      <c r="A244" s="1297"/>
      <c r="B244" s="1295"/>
      <c r="C244" s="1296"/>
      <c r="D244" s="418" t="s">
        <v>1332</v>
      </c>
      <c r="E244" s="412"/>
      <c r="F244" s="413"/>
      <c r="G244" s="410"/>
      <c r="H244" s="406"/>
      <c r="I244" s="514">
        <v>175000</v>
      </c>
      <c r="J244" s="1232"/>
    </row>
    <row r="245" spans="1:10" s="416" customFormat="1">
      <c r="A245" s="1297"/>
      <c r="B245" s="1295"/>
      <c r="C245" s="1296"/>
      <c r="D245" s="418" t="s">
        <v>1334</v>
      </c>
      <c r="E245" s="412"/>
      <c r="F245" s="413"/>
      <c r="G245" s="419"/>
      <c r="H245" s="408"/>
      <c r="I245" s="515">
        <v>21000</v>
      </c>
      <c r="J245" s="1232"/>
    </row>
    <row r="246" spans="1:10" s="416" customFormat="1">
      <c r="A246" s="1297"/>
      <c r="B246" s="1295"/>
      <c r="C246" s="1296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232"/>
    </row>
    <row r="247" spans="1:10" s="416" customFormat="1">
      <c r="A247" s="1297"/>
      <c r="B247" s="1295"/>
      <c r="C247" s="1296"/>
      <c r="D247" s="418" t="s">
        <v>1342</v>
      </c>
      <c r="E247" s="412"/>
      <c r="F247" s="413"/>
      <c r="G247" s="410"/>
      <c r="H247" s="406"/>
      <c r="I247" s="514">
        <v>226000</v>
      </c>
      <c r="J247" s="1233"/>
    </row>
    <row r="248" spans="1:10" s="416" customFormat="1" ht="24">
      <c r="A248" s="1297">
        <v>5</v>
      </c>
      <c r="B248" s="1295" t="s">
        <v>243</v>
      </c>
      <c r="C248" s="1296" t="s">
        <v>1312</v>
      </c>
      <c r="D248" s="1295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229">
        <f>ROUND(I253*0.9,0)</f>
        <v>268956</v>
      </c>
    </row>
    <row r="249" spans="1:10" s="416" customFormat="1" ht="24">
      <c r="A249" s="1297"/>
      <c r="B249" s="1295"/>
      <c r="C249" s="1296"/>
      <c r="D249" s="1295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232"/>
    </row>
    <row r="250" spans="1:10" s="416" customFormat="1">
      <c r="A250" s="1297"/>
      <c r="B250" s="1295"/>
      <c r="C250" s="1296"/>
      <c r="D250" s="418" t="s">
        <v>1332</v>
      </c>
      <c r="E250" s="412"/>
      <c r="F250" s="413"/>
      <c r="G250" s="410"/>
      <c r="H250" s="406"/>
      <c r="I250" s="515">
        <v>244500</v>
      </c>
      <c r="J250" s="1232"/>
    </row>
    <row r="251" spans="1:10" s="416" customFormat="1">
      <c r="A251" s="1297"/>
      <c r="B251" s="1295"/>
      <c r="C251" s="1296"/>
      <c r="D251" s="418" t="s">
        <v>1334</v>
      </c>
      <c r="E251" s="412"/>
      <c r="F251" s="413"/>
      <c r="G251" s="419"/>
      <c r="H251" s="408"/>
      <c r="I251" s="515">
        <v>29340</v>
      </c>
      <c r="J251" s="1232"/>
    </row>
    <row r="252" spans="1:10" s="416" customFormat="1">
      <c r="A252" s="1297"/>
      <c r="B252" s="1295"/>
      <c r="C252" s="1296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232"/>
    </row>
    <row r="253" spans="1:10" s="416" customFormat="1">
      <c r="A253" s="1297"/>
      <c r="B253" s="1295"/>
      <c r="C253" s="1296"/>
      <c r="D253" s="418" t="s">
        <v>1342</v>
      </c>
      <c r="E253" s="412"/>
      <c r="F253" s="413"/>
      <c r="G253" s="410"/>
      <c r="H253" s="406"/>
      <c r="I253" s="514">
        <v>298840</v>
      </c>
      <c r="J253" s="1233"/>
    </row>
    <row r="254" spans="1:10" s="416" customFormat="1" ht="24">
      <c r="A254" s="1297">
        <v>6</v>
      </c>
      <c r="B254" s="1295" t="s">
        <v>238</v>
      </c>
      <c r="C254" s="1296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229">
        <f>ROUND(I258*0.9,0)</f>
        <v>1209060</v>
      </c>
    </row>
    <row r="255" spans="1:10" s="416" customFormat="1">
      <c r="A255" s="1297"/>
      <c r="B255" s="1295"/>
      <c r="C255" s="1296"/>
      <c r="D255" s="418" t="s">
        <v>1332</v>
      </c>
      <c r="E255" s="412"/>
      <c r="F255" s="413"/>
      <c r="G255" s="410"/>
      <c r="H255" s="406"/>
      <c r="I255" s="514">
        <v>1200000</v>
      </c>
      <c r="J255" s="1232"/>
    </row>
    <row r="256" spans="1:10" s="416" customFormat="1">
      <c r="A256" s="1297"/>
      <c r="B256" s="1295"/>
      <c r="C256" s="1296"/>
      <c r="D256" s="418" t="s">
        <v>1334</v>
      </c>
      <c r="E256" s="412"/>
      <c r="F256" s="413"/>
      <c r="G256" s="419"/>
      <c r="H256" s="408"/>
      <c r="I256" s="515">
        <v>134400</v>
      </c>
      <c r="J256" s="1232"/>
    </row>
    <row r="257" spans="1:10" s="416" customFormat="1">
      <c r="A257" s="1297"/>
      <c r="B257" s="1295"/>
      <c r="C257" s="1296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232"/>
    </row>
    <row r="258" spans="1:10" s="416" customFormat="1">
      <c r="A258" s="1297"/>
      <c r="B258" s="1295"/>
      <c r="C258" s="1296"/>
      <c r="D258" s="418" t="s">
        <v>1342</v>
      </c>
      <c r="E258" s="412"/>
      <c r="F258" s="413"/>
      <c r="G258" s="410"/>
      <c r="H258" s="406"/>
      <c r="I258" s="514">
        <v>1343400</v>
      </c>
      <c r="J258" s="1233"/>
    </row>
    <row r="259" spans="1:10" s="416" customFormat="1">
      <c r="A259" s="1297">
        <v>7</v>
      </c>
      <c r="B259" s="1295" t="s">
        <v>1866</v>
      </c>
      <c r="C259" s="1296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229">
        <f>ROUND(I272*0.8,0)</f>
        <v>1047264</v>
      </c>
    </row>
    <row r="260" spans="1:10" s="416" customFormat="1">
      <c r="A260" s="1297"/>
      <c r="B260" s="1295"/>
      <c r="C260" s="1296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232"/>
    </row>
    <row r="261" spans="1:10" s="416" customFormat="1">
      <c r="A261" s="1297"/>
      <c r="B261" s="1295"/>
      <c r="C261" s="1296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232"/>
    </row>
    <row r="262" spans="1:10" s="416" customFormat="1">
      <c r="A262" s="1297"/>
      <c r="B262" s="1295"/>
      <c r="C262" s="1296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232"/>
    </row>
    <row r="263" spans="1:10" s="416" customFormat="1">
      <c r="A263" s="1297"/>
      <c r="B263" s="1295"/>
      <c r="C263" s="1296"/>
      <c r="D263" s="1295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232"/>
    </row>
    <row r="264" spans="1:10" s="416" customFormat="1" ht="24">
      <c r="A264" s="1297"/>
      <c r="B264" s="1295"/>
      <c r="C264" s="1296"/>
      <c r="D264" s="1295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232"/>
    </row>
    <row r="265" spans="1:10" s="416" customFormat="1" ht="24">
      <c r="A265" s="1297"/>
      <c r="B265" s="1295"/>
      <c r="C265" s="1296"/>
      <c r="D265" s="1295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232"/>
    </row>
    <row r="266" spans="1:10" s="416" customFormat="1">
      <c r="A266" s="1297"/>
      <c r="B266" s="1295"/>
      <c r="C266" s="1296"/>
      <c r="D266" s="1295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232"/>
    </row>
    <row r="267" spans="1:10" s="416" customFormat="1">
      <c r="A267" s="1297"/>
      <c r="B267" s="1295"/>
      <c r="C267" s="1296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232"/>
    </row>
    <row r="268" spans="1:10" s="416" customFormat="1">
      <c r="A268" s="1297"/>
      <c r="B268" s="1295"/>
      <c r="C268" s="1296"/>
      <c r="D268" s="418" t="s">
        <v>1332</v>
      </c>
      <c r="E268" s="412"/>
      <c r="F268" s="413"/>
      <c r="G268" s="419"/>
      <c r="H268" s="408"/>
      <c r="I268" s="515">
        <v>1134000</v>
      </c>
      <c r="J268" s="1232"/>
    </row>
    <row r="269" spans="1:10" s="416" customFormat="1">
      <c r="A269" s="1297"/>
      <c r="B269" s="1295"/>
      <c r="C269" s="1296"/>
      <c r="D269" s="408" t="s">
        <v>1880</v>
      </c>
      <c r="E269" s="423"/>
      <c r="F269" s="418"/>
      <c r="G269" s="419"/>
      <c r="H269" s="408"/>
      <c r="I269" s="515">
        <v>136080</v>
      </c>
      <c r="J269" s="1232"/>
    </row>
    <row r="270" spans="1:10" s="416" customFormat="1">
      <c r="A270" s="1297"/>
      <c r="B270" s="1295"/>
      <c r="C270" s="1296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232"/>
    </row>
    <row r="271" spans="1:10" s="416" customFormat="1">
      <c r="A271" s="1297"/>
      <c r="B271" s="1295"/>
      <c r="C271" s="1296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232"/>
    </row>
    <row r="272" spans="1:10" s="416" customFormat="1">
      <c r="A272" s="1297"/>
      <c r="B272" s="1295"/>
      <c r="C272" s="1296"/>
      <c r="D272" s="418" t="s">
        <v>1342</v>
      </c>
      <c r="E272" s="412"/>
      <c r="F272" s="413"/>
      <c r="G272" s="419"/>
      <c r="H272" s="408"/>
      <c r="I272" s="515">
        <v>1309080</v>
      </c>
      <c r="J272" s="1233"/>
    </row>
    <row r="273" spans="1:10" s="416" customFormat="1">
      <c r="A273" s="1297">
        <v>8</v>
      </c>
      <c r="B273" s="1295" t="s">
        <v>1008</v>
      </c>
      <c r="C273" s="1296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229">
        <f>ROUND(I280*0.8,0)</f>
        <v>2858965</v>
      </c>
    </row>
    <row r="274" spans="1:10" s="416" customFormat="1">
      <c r="A274" s="1297"/>
      <c r="B274" s="1295"/>
      <c r="C274" s="1296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232"/>
    </row>
    <row r="275" spans="1:10" s="416" customFormat="1" ht="48">
      <c r="A275" s="1297"/>
      <c r="B275" s="1295"/>
      <c r="C275" s="1296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232"/>
    </row>
    <row r="276" spans="1:10" s="416" customFormat="1">
      <c r="A276" s="1297"/>
      <c r="B276" s="1295"/>
      <c r="C276" s="1296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232"/>
    </row>
    <row r="277" spans="1:10" s="416" customFormat="1">
      <c r="A277" s="1297"/>
      <c r="B277" s="1295"/>
      <c r="C277" s="1296"/>
      <c r="D277" s="418" t="s">
        <v>1332</v>
      </c>
      <c r="E277" s="412"/>
      <c r="F277" s="413"/>
      <c r="G277" s="419"/>
      <c r="H277" s="408"/>
      <c r="I277" s="511">
        <v>3247187</v>
      </c>
      <c r="J277" s="1232"/>
    </row>
    <row r="278" spans="1:10" s="416" customFormat="1">
      <c r="A278" s="1297"/>
      <c r="B278" s="1295"/>
      <c r="C278" s="1296"/>
      <c r="D278" s="408" t="s">
        <v>1880</v>
      </c>
      <c r="E278" s="423"/>
      <c r="F278" s="418"/>
      <c r="G278" s="419"/>
      <c r="H278" s="408"/>
      <c r="I278" s="515">
        <v>324718.7</v>
      </c>
      <c r="J278" s="1232"/>
    </row>
    <row r="279" spans="1:10" s="416" customFormat="1">
      <c r="A279" s="1297"/>
      <c r="B279" s="1295"/>
      <c r="C279" s="1296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232"/>
    </row>
    <row r="280" spans="1:10" s="416" customFormat="1">
      <c r="A280" s="1297"/>
      <c r="B280" s="1295"/>
      <c r="C280" s="1296"/>
      <c r="D280" s="418" t="s">
        <v>1342</v>
      </c>
      <c r="E280" s="412"/>
      <c r="F280" s="413"/>
      <c r="G280" s="419"/>
      <c r="H280" s="408"/>
      <c r="I280" s="515">
        <v>3573705.7</v>
      </c>
      <c r="J280" s="1233"/>
    </row>
    <row r="281" spans="1:10" s="416" customFormat="1" ht="24">
      <c r="A281" s="1297">
        <v>9</v>
      </c>
      <c r="B281" s="1295" t="s">
        <v>1887</v>
      </c>
      <c r="C281" s="1296" t="s">
        <v>1690</v>
      </c>
      <c r="D281" s="1295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229">
        <f>ROUND(I290*0.9,0)</f>
        <v>1817744</v>
      </c>
    </row>
    <row r="282" spans="1:10" s="416" customFormat="1">
      <c r="A282" s="1297"/>
      <c r="B282" s="1295"/>
      <c r="C282" s="1296"/>
      <c r="D282" s="1295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232"/>
    </row>
    <row r="283" spans="1:10" s="416" customFormat="1" ht="24">
      <c r="A283" s="1297"/>
      <c r="B283" s="1295"/>
      <c r="C283" s="1296"/>
      <c r="D283" s="1295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232"/>
    </row>
    <row r="284" spans="1:10" s="416" customFormat="1" ht="24">
      <c r="A284" s="1297"/>
      <c r="B284" s="1295"/>
      <c r="C284" s="1296"/>
      <c r="D284" s="1295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232"/>
    </row>
    <row r="285" spans="1:10" s="416" customFormat="1" ht="24">
      <c r="A285" s="1297"/>
      <c r="B285" s="1295"/>
      <c r="C285" s="1296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232"/>
    </row>
    <row r="286" spans="1:10" s="416" customFormat="1">
      <c r="A286" s="1297"/>
      <c r="B286" s="1295"/>
      <c r="C286" s="1296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232"/>
    </row>
    <row r="287" spans="1:10" s="416" customFormat="1">
      <c r="A287" s="1297"/>
      <c r="B287" s="1295"/>
      <c r="C287" s="1296"/>
      <c r="D287" s="418" t="s">
        <v>1332</v>
      </c>
      <c r="E287" s="412"/>
      <c r="F287" s="413"/>
      <c r="G287" s="419"/>
      <c r="H287" s="408"/>
      <c r="I287" s="515">
        <v>1781560</v>
      </c>
      <c r="J287" s="1232"/>
    </row>
    <row r="288" spans="1:10" s="416" customFormat="1">
      <c r="A288" s="1297"/>
      <c r="B288" s="1295"/>
      <c r="C288" s="1296"/>
      <c r="D288" s="408" t="s">
        <v>1880</v>
      </c>
      <c r="E288" s="423"/>
      <c r="F288" s="418"/>
      <c r="G288" s="419"/>
      <c r="H288" s="408"/>
      <c r="I288" s="515">
        <v>178156</v>
      </c>
      <c r="J288" s="1232"/>
    </row>
    <row r="289" spans="1:10" s="416" customFormat="1" ht="24">
      <c r="A289" s="1297"/>
      <c r="B289" s="1295"/>
      <c r="C289" s="1296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232"/>
    </row>
    <row r="290" spans="1:10" s="416" customFormat="1">
      <c r="A290" s="1297"/>
      <c r="B290" s="1295"/>
      <c r="C290" s="1296"/>
      <c r="D290" s="418" t="s">
        <v>1342</v>
      </c>
      <c r="E290" s="412"/>
      <c r="F290" s="413"/>
      <c r="G290" s="419"/>
      <c r="H290" s="408"/>
      <c r="I290" s="515">
        <v>2019716</v>
      </c>
      <c r="J290" s="1233"/>
    </row>
    <row r="291" spans="1:10" s="416" customFormat="1" ht="36">
      <c r="A291" s="1297">
        <v>10</v>
      </c>
      <c r="B291" s="1295" t="s">
        <v>240</v>
      </c>
      <c r="C291" s="1296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229">
        <f>ROUND(I297*0.9,0)</f>
        <v>1369260</v>
      </c>
    </row>
    <row r="292" spans="1:10" s="416" customFormat="1" ht="24">
      <c r="A292" s="1297"/>
      <c r="B292" s="1295"/>
      <c r="C292" s="1296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232"/>
    </row>
    <row r="293" spans="1:10" s="416" customFormat="1">
      <c r="A293" s="1297"/>
      <c r="B293" s="1295"/>
      <c r="C293" s="1296"/>
      <c r="D293" s="418" t="s">
        <v>1332</v>
      </c>
      <c r="E293" s="412"/>
      <c r="F293" s="413"/>
      <c r="G293" s="419"/>
      <c r="H293" s="408"/>
      <c r="I293" s="515">
        <v>1332500</v>
      </c>
      <c r="J293" s="1232"/>
    </row>
    <row r="294" spans="1:10" s="416" customFormat="1">
      <c r="A294" s="1297"/>
      <c r="B294" s="1295"/>
      <c r="C294" s="1296"/>
      <c r="D294" s="408" t="s">
        <v>1880</v>
      </c>
      <c r="E294" s="423"/>
      <c r="F294" s="418"/>
      <c r="G294" s="419"/>
      <c r="H294" s="408"/>
      <c r="I294" s="515">
        <v>159900</v>
      </c>
      <c r="J294" s="1232"/>
    </row>
    <row r="295" spans="1:10" s="416" customFormat="1">
      <c r="A295" s="1297"/>
      <c r="B295" s="1295"/>
      <c r="C295" s="1296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232"/>
    </row>
    <row r="296" spans="1:10" s="416" customFormat="1">
      <c r="A296" s="1297"/>
      <c r="B296" s="1295"/>
      <c r="C296" s="1296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232"/>
    </row>
    <row r="297" spans="1:10" s="416" customFormat="1">
      <c r="A297" s="1297"/>
      <c r="B297" s="1295"/>
      <c r="C297" s="1296"/>
      <c r="D297" s="418" t="s">
        <v>1342</v>
      </c>
      <c r="E297" s="412"/>
      <c r="F297" s="413"/>
      <c r="G297" s="419"/>
      <c r="H297" s="408"/>
      <c r="I297" s="515">
        <v>1521400</v>
      </c>
      <c r="J297" s="1233"/>
    </row>
    <row r="298" spans="1:10" s="416" customFormat="1" ht="24">
      <c r="A298" s="1294">
        <v>11</v>
      </c>
      <c r="B298" s="1295" t="s">
        <v>1904</v>
      </c>
      <c r="C298" s="1296" t="s">
        <v>1690</v>
      </c>
      <c r="D298" s="1295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229">
        <f>ROUND(I303*0.9,0)</f>
        <v>658800</v>
      </c>
    </row>
    <row r="299" spans="1:10" s="416" customFormat="1">
      <c r="A299" s="1294"/>
      <c r="B299" s="1295"/>
      <c r="C299" s="1296"/>
      <c r="D299" s="1295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232"/>
    </row>
    <row r="300" spans="1:10" s="416" customFormat="1">
      <c r="A300" s="1294"/>
      <c r="B300" s="1295"/>
      <c r="C300" s="1296"/>
      <c r="D300" s="418" t="s">
        <v>1332</v>
      </c>
      <c r="E300" s="412"/>
      <c r="F300" s="413"/>
      <c r="G300" s="419"/>
      <c r="H300" s="408"/>
      <c r="I300" s="515">
        <v>640000</v>
      </c>
      <c r="J300" s="1232"/>
    </row>
    <row r="301" spans="1:10" s="416" customFormat="1">
      <c r="A301" s="1294"/>
      <c r="B301" s="1295"/>
      <c r="C301" s="1296"/>
      <c r="D301" s="408" t="s">
        <v>1880</v>
      </c>
      <c r="E301" s="423"/>
      <c r="F301" s="418"/>
      <c r="G301" s="419"/>
      <c r="H301" s="408"/>
      <c r="I301" s="515">
        <v>72000</v>
      </c>
      <c r="J301" s="1232"/>
    </row>
    <row r="302" spans="1:10" s="416" customFormat="1">
      <c r="A302" s="1294"/>
      <c r="B302" s="1295"/>
      <c r="C302" s="1296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232"/>
    </row>
    <row r="303" spans="1:10" s="416" customFormat="1">
      <c r="A303" s="1294"/>
      <c r="B303" s="1295"/>
      <c r="C303" s="1296"/>
      <c r="D303" s="418" t="s">
        <v>1342</v>
      </c>
      <c r="E303" s="412"/>
      <c r="F303" s="413"/>
      <c r="G303" s="419"/>
      <c r="H303" s="408"/>
      <c r="I303" s="515">
        <v>732000</v>
      </c>
      <c r="J303" s="1233"/>
    </row>
    <row r="304" spans="1:10" s="374" customFormat="1">
      <c r="A304" s="1286">
        <v>12</v>
      </c>
      <c r="B304" s="1287" t="s">
        <v>1008</v>
      </c>
      <c r="C304" s="1247" t="s">
        <v>1907</v>
      </c>
      <c r="D304" s="1287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234">
        <f>ROUND(I314*0.8,0)</f>
        <v>1094650</v>
      </c>
    </row>
    <row r="305" spans="1:10" s="374" customFormat="1">
      <c r="A305" s="1286"/>
      <c r="B305" s="1287"/>
      <c r="C305" s="1247"/>
      <c r="D305" s="1287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235"/>
    </row>
    <row r="306" spans="1:10" s="374" customFormat="1">
      <c r="A306" s="1286"/>
      <c r="B306" s="1287"/>
      <c r="C306" s="1247"/>
      <c r="D306" s="1287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235"/>
    </row>
    <row r="307" spans="1:10" s="374" customFormat="1">
      <c r="A307" s="1286"/>
      <c r="B307" s="1287"/>
      <c r="C307" s="1247"/>
      <c r="D307" s="1287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235"/>
    </row>
    <row r="308" spans="1:10" s="374" customFormat="1">
      <c r="A308" s="1286"/>
      <c r="B308" s="1287"/>
      <c r="C308" s="1247"/>
      <c r="D308" s="433" t="s">
        <v>1332</v>
      </c>
      <c r="E308" s="428"/>
      <c r="F308" s="429"/>
      <c r="G308" s="403"/>
      <c r="H308" s="404"/>
      <c r="I308" s="510">
        <v>1221707.21</v>
      </c>
      <c r="J308" s="1235"/>
    </row>
    <row r="309" spans="1:10" s="374" customFormat="1">
      <c r="A309" s="1286"/>
      <c r="B309" s="1287"/>
      <c r="C309" s="1247"/>
      <c r="D309" s="434" t="s">
        <v>1911</v>
      </c>
      <c r="E309" s="428"/>
      <c r="F309" s="429"/>
      <c r="G309" s="1247"/>
      <c r="H309" s="1248"/>
      <c r="I309" s="1242">
        <v>146604.8652</v>
      </c>
      <c r="J309" s="1235"/>
    </row>
    <row r="310" spans="1:10" s="374" customFormat="1">
      <c r="A310" s="1286"/>
      <c r="B310" s="1287"/>
      <c r="C310" s="1247"/>
      <c r="D310" s="434" t="s">
        <v>1912</v>
      </c>
      <c r="E310" s="428"/>
      <c r="F310" s="429"/>
      <c r="G310" s="1247"/>
      <c r="H310" s="1248"/>
      <c r="I310" s="1242"/>
      <c r="J310" s="1235"/>
    </row>
    <row r="311" spans="1:10" s="374" customFormat="1" ht="24">
      <c r="A311" s="1286"/>
      <c r="B311" s="1287"/>
      <c r="C311" s="1247"/>
      <c r="D311" s="434" t="s">
        <v>1913</v>
      </c>
      <c r="E311" s="428"/>
      <c r="F311" s="429"/>
      <c r="G311" s="1247"/>
      <c r="H311" s="1248"/>
      <c r="I311" s="1242"/>
      <c r="J311" s="1235"/>
    </row>
    <row r="312" spans="1:10" s="374" customFormat="1">
      <c r="A312" s="1286"/>
      <c r="B312" s="1287"/>
      <c r="C312" s="1247"/>
      <c r="D312" s="434" t="s">
        <v>1914</v>
      </c>
      <c r="E312" s="428"/>
      <c r="F312" s="429"/>
      <c r="G312" s="1247"/>
      <c r="H312" s="1248"/>
      <c r="I312" s="1242"/>
      <c r="J312" s="1235"/>
    </row>
    <row r="313" spans="1:10" s="374" customFormat="1" ht="24">
      <c r="A313" s="1286"/>
      <c r="B313" s="1287"/>
      <c r="C313" s="1247"/>
      <c r="D313" s="367" t="s">
        <v>1742</v>
      </c>
      <c r="E313" s="428"/>
      <c r="F313" s="429"/>
      <c r="G313" s="403"/>
      <c r="H313" s="404"/>
      <c r="I313" s="510">
        <v>146604.8652</v>
      </c>
      <c r="J313" s="1235"/>
    </row>
    <row r="314" spans="1:10" s="374" customFormat="1">
      <c r="A314" s="1286"/>
      <c r="B314" s="1287"/>
      <c r="C314" s="1247"/>
      <c r="D314" s="433" t="s">
        <v>1342</v>
      </c>
      <c r="E314" s="428"/>
      <c r="F314" s="429"/>
      <c r="G314" s="403"/>
      <c r="H314" s="404"/>
      <c r="I314" s="510">
        <v>1368312.0752000001</v>
      </c>
      <c r="J314" s="1236"/>
    </row>
    <row r="315" spans="1:10" s="374" customFormat="1">
      <c r="A315" s="1247">
        <v>13</v>
      </c>
      <c r="B315" s="1293" t="s">
        <v>1003</v>
      </c>
      <c r="C315" s="1247" t="s">
        <v>1907</v>
      </c>
      <c r="D315" s="1293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234">
        <f>ROUND(I325*0.8,0)</f>
        <v>89600</v>
      </c>
    </row>
    <row r="316" spans="1:10" s="374" customFormat="1">
      <c r="A316" s="1247"/>
      <c r="B316" s="1293"/>
      <c r="C316" s="1247"/>
      <c r="D316" s="1293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235"/>
    </row>
    <row r="317" spans="1:10" s="374" customFormat="1">
      <c r="A317" s="1247"/>
      <c r="B317" s="1293"/>
      <c r="C317" s="1247"/>
      <c r="D317" s="1293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235"/>
    </row>
    <row r="318" spans="1:10" s="374" customFormat="1">
      <c r="A318" s="1247"/>
      <c r="B318" s="1293"/>
      <c r="C318" s="1247"/>
      <c r="D318" s="1293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235"/>
    </row>
    <row r="319" spans="1:10" s="374" customFormat="1">
      <c r="A319" s="1247"/>
      <c r="B319" s="1293"/>
      <c r="C319" s="1247"/>
      <c r="D319" s="433" t="s">
        <v>1332</v>
      </c>
      <c r="E319" s="428"/>
      <c r="F319" s="429"/>
      <c r="G319" s="403"/>
      <c r="H319" s="404"/>
      <c r="I319" s="510">
        <v>100000</v>
      </c>
      <c r="J319" s="1235"/>
    </row>
    <row r="320" spans="1:10" s="374" customFormat="1">
      <c r="A320" s="1247"/>
      <c r="B320" s="1293"/>
      <c r="C320" s="1247"/>
      <c r="D320" s="434" t="s">
        <v>1918</v>
      </c>
      <c r="E320" s="428"/>
      <c r="F320" s="429"/>
      <c r="G320" s="1247"/>
      <c r="H320" s="1248"/>
      <c r="I320" s="1242">
        <v>12000</v>
      </c>
      <c r="J320" s="1235"/>
    </row>
    <row r="321" spans="1:28" s="374" customFormat="1" ht="24">
      <c r="A321" s="1247"/>
      <c r="B321" s="1293"/>
      <c r="C321" s="1247"/>
      <c r="D321" s="434" t="s">
        <v>1913</v>
      </c>
      <c r="E321" s="428"/>
      <c r="F321" s="429"/>
      <c r="G321" s="1247"/>
      <c r="H321" s="1248"/>
      <c r="I321" s="1242"/>
      <c r="J321" s="1235"/>
    </row>
    <row r="322" spans="1:28" s="374" customFormat="1">
      <c r="A322" s="1247"/>
      <c r="B322" s="1293"/>
      <c r="C322" s="1247"/>
      <c r="D322" s="434" t="s">
        <v>1911</v>
      </c>
      <c r="E322" s="428"/>
      <c r="F322" s="429"/>
      <c r="G322" s="1247"/>
      <c r="H322" s="1248"/>
      <c r="I322" s="1242"/>
      <c r="J322" s="1235"/>
    </row>
    <row r="323" spans="1:28" s="374" customFormat="1" ht="24">
      <c r="A323" s="1247"/>
      <c r="B323" s="1293"/>
      <c r="C323" s="1247"/>
      <c r="D323" s="434" t="s">
        <v>1919</v>
      </c>
      <c r="E323" s="428"/>
      <c r="F323" s="429"/>
      <c r="G323" s="1247"/>
      <c r="H323" s="1248"/>
      <c r="I323" s="1242"/>
      <c r="J323" s="1235"/>
    </row>
    <row r="324" spans="1:28" s="374" customFormat="1" ht="24">
      <c r="A324" s="1247"/>
      <c r="B324" s="1293"/>
      <c r="C324" s="1247"/>
      <c r="D324" s="433" t="s">
        <v>1742</v>
      </c>
      <c r="E324" s="428"/>
      <c r="F324" s="429"/>
      <c r="G324" s="403"/>
      <c r="H324" s="404"/>
      <c r="I324" s="510">
        <v>12000</v>
      </c>
      <c r="J324" s="1235"/>
    </row>
    <row r="325" spans="1:28" s="374" customFormat="1">
      <c r="A325" s="1247"/>
      <c r="B325" s="1293"/>
      <c r="C325" s="1247"/>
      <c r="D325" s="433" t="s">
        <v>1342</v>
      </c>
      <c r="E325" s="428"/>
      <c r="F325" s="429"/>
      <c r="G325" s="403"/>
      <c r="H325" s="404"/>
      <c r="I325" s="510">
        <v>112000</v>
      </c>
      <c r="J325" s="1236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290">
        <v>1</v>
      </c>
      <c r="B327" s="1290" t="s">
        <v>1922</v>
      </c>
      <c r="C327" s="1291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229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290"/>
      <c r="B328" s="1290"/>
      <c r="C328" s="1291"/>
      <c r="D328" s="436" t="s">
        <v>1332</v>
      </c>
      <c r="E328" s="438"/>
      <c r="F328" s="437"/>
      <c r="G328" s="440"/>
      <c r="H328" s="441"/>
      <c r="I328" s="514">
        <v>168750</v>
      </c>
      <c r="J328" s="1232"/>
    </row>
    <row r="329" spans="1:28" s="416" customFormat="1" ht="14.25">
      <c r="A329" s="1290"/>
      <c r="B329" s="1290"/>
      <c r="C329" s="1291"/>
      <c r="D329" s="436" t="s">
        <v>1334</v>
      </c>
      <c r="E329" s="438"/>
      <c r="F329" s="437"/>
      <c r="G329" s="440"/>
      <c r="H329" s="442"/>
      <c r="I329" s="515">
        <v>20250</v>
      </c>
      <c r="J329" s="1232"/>
    </row>
    <row r="330" spans="1:28" s="416" customFormat="1">
      <c r="A330" s="1290"/>
      <c r="B330" s="1290"/>
      <c r="C330" s="1291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232"/>
    </row>
    <row r="331" spans="1:28" s="416" customFormat="1">
      <c r="A331" s="1290"/>
      <c r="B331" s="1290"/>
      <c r="C331" s="1291"/>
      <c r="D331" s="436" t="s">
        <v>1342</v>
      </c>
      <c r="E331" s="438"/>
      <c r="F331" s="437"/>
      <c r="G331" s="441"/>
      <c r="H331" s="441"/>
      <c r="I331" s="519">
        <v>192600</v>
      </c>
      <c r="J331" s="1233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289">
        <v>1</v>
      </c>
      <c r="B333" s="1288" t="s">
        <v>246</v>
      </c>
      <c r="C333" s="1292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229">
        <f>ROUND(I340*0.9,0)</f>
        <v>1454011</v>
      </c>
    </row>
    <row r="334" spans="1:28" s="416" customFormat="1">
      <c r="A334" s="1289"/>
      <c r="B334" s="1290"/>
      <c r="C334" s="1291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232"/>
    </row>
    <row r="335" spans="1:28" s="416" customFormat="1">
      <c r="A335" s="1289"/>
      <c r="B335" s="1290"/>
      <c r="C335" s="1291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232"/>
    </row>
    <row r="336" spans="1:28" s="416" customFormat="1">
      <c r="A336" s="1289"/>
      <c r="B336" s="1290"/>
      <c r="C336" s="1291"/>
      <c r="D336" s="436" t="s">
        <v>1332</v>
      </c>
      <c r="E336" s="438"/>
      <c r="F336" s="437"/>
      <c r="G336" s="441"/>
      <c r="H336" s="441"/>
      <c r="I336" s="514">
        <v>1421400</v>
      </c>
      <c r="J336" s="1232"/>
    </row>
    <row r="337" spans="1:10" s="416" customFormat="1">
      <c r="A337" s="1289"/>
      <c r="B337" s="1290"/>
      <c r="C337" s="1291"/>
      <c r="D337" s="436" t="s">
        <v>1334</v>
      </c>
      <c r="E337" s="438"/>
      <c r="F337" s="437"/>
      <c r="G337" s="442"/>
      <c r="H337" s="442"/>
      <c r="I337" s="515">
        <v>170568</v>
      </c>
      <c r="J337" s="1232"/>
    </row>
    <row r="338" spans="1:10" s="416" customFormat="1">
      <c r="A338" s="1289"/>
      <c r="B338" s="1290"/>
      <c r="C338" s="1291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232"/>
    </row>
    <row r="339" spans="1:10" s="416" customFormat="1">
      <c r="A339" s="1289"/>
      <c r="B339" s="1290"/>
      <c r="C339" s="1291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232"/>
    </row>
    <row r="340" spans="1:10" s="416" customFormat="1">
      <c r="A340" s="1289"/>
      <c r="B340" s="1290"/>
      <c r="C340" s="1291"/>
      <c r="D340" s="436" t="s">
        <v>1342</v>
      </c>
      <c r="E340" s="438"/>
      <c r="F340" s="437"/>
      <c r="G340" s="441"/>
      <c r="H340" s="441"/>
      <c r="I340" s="514">
        <v>1615568</v>
      </c>
      <c r="J340" s="1233"/>
    </row>
    <row r="341" spans="1:10" s="416" customFormat="1">
      <c r="A341" s="1289">
        <v>2</v>
      </c>
      <c r="B341" s="1288" t="s">
        <v>1048</v>
      </c>
      <c r="C341" s="1292" t="s">
        <v>1690</v>
      </c>
      <c r="D341" s="1290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229">
        <f>ROUND(I349*0.8,0)</f>
        <v>1091520</v>
      </c>
    </row>
    <row r="342" spans="1:10" s="416" customFormat="1" ht="24">
      <c r="A342" s="1289"/>
      <c r="B342" s="1288"/>
      <c r="C342" s="1292"/>
      <c r="D342" s="1290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232"/>
    </row>
    <row r="343" spans="1:10" s="416" customFormat="1">
      <c r="A343" s="1289"/>
      <c r="B343" s="1288"/>
      <c r="C343" s="1292"/>
      <c r="D343" s="1290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232"/>
    </row>
    <row r="344" spans="1:10" s="416" customFormat="1" ht="36">
      <c r="A344" s="1289"/>
      <c r="B344" s="1290"/>
      <c r="C344" s="1291"/>
      <c r="D344" s="1290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232"/>
    </row>
    <row r="345" spans="1:10" s="416" customFormat="1" ht="24">
      <c r="A345" s="1289"/>
      <c r="B345" s="1290"/>
      <c r="C345" s="1291"/>
      <c r="D345" s="1290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232"/>
    </row>
    <row r="346" spans="1:10" s="416" customFormat="1">
      <c r="A346" s="1289"/>
      <c r="B346" s="1290"/>
      <c r="C346" s="1291"/>
      <c r="D346" s="436" t="s">
        <v>1332</v>
      </c>
      <c r="E346" s="438"/>
      <c r="F346" s="437"/>
      <c r="G346" s="441"/>
      <c r="H346" s="441"/>
      <c r="I346" s="514">
        <v>1208600</v>
      </c>
      <c r="J346" s="1232"/>
    </row>
    <row r="347" spans="1:10" s="416" customFormat="1">
      <c r="A347" s="1289"/>
      <c r="B347" s="1290"/>
      <c r="C347" s="1291"/>
      <c r="D347" s="436" t="s">
        <v>1334</v>
      </c>
      <c r="E347" s="438"/>
      <c r="F347" s="437"/>
      <c r="G347" s="442"/>
      <c r="H347" s="442"/>
      <c r="I347" s="515">
        <v>125800</v>
      </c>
      <c r="J347" s="1232"/>
    </row>
    <row r="348" spans="1:10" s="416" customFormat="1">
      <c r="A348" s="1289"/>
      <c r="B348" s="1290"/>
      <c r="C348" s="1291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232"/>
    </row>
    <row r="349" spans="1:10" s="416" customFormat="1">
      <c r="A349" s="1289"/>
      <c r="B349" s="1290"/>
      <c r="C349" s="1291"/>
      <c r="D349" s="436" t="s">
        <v>1342</v>
      </c>
      <c r="E349" s="438"/>
      <c r="F349" s="437"/>
      <c r="G349" s="441"/>
      <c r="H349" s="441"/>
      <c r="I349" s="514">
        <v>1364400</v>
      </c>
      <c r="J349" s="1233"/>
    </row>
    <row r="350" spans="1:10" s="416" customFormat="1">
      <c r="A350" s="1289">
        <v>3</v>
      </c>
      <c r="B350" s="1288" t="s">
        <v>251</v>
      </c>
      <c r="C350" s="1292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229">
        <f>ROUND(I354*0.9,0)</f>
        <v>136080</v>
      </c>
    </row>
    <row r="351" spans="1:10" s="416" customFormat="1">
      <c r="A351" s="1289"/>
      <c r="B351" s="1288"/>
      <c r="C351" s="1292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232"/>
    </row>
    <row r="352" spans="1:10" s="416" customFormat="1">
      <c r="A352" s="1289"/>
      <c r="B352" s="1290"/>
      <c r="C352" s="1291"/>
      <c r="D352" s="436" t="s">
        <v>1332</v>
      </c>
      <c r="E352" s="438"/>
      <c r="F352" s="437"/>
      <c r="G352" s="441"/>
      <c r="H352" s="441"/>
      <c r="I352" s="514">
        <v>135000</v>
      </c>
      <c r="J352" s="1232"/>
    </row>
    <row r="353" spans="1:10" s="416" customFormat="1">
      <c r="A353" s="1289"/>
      <c r="B353" s="1290"/>
      <c r="C353" s="1291"/>
      <c r="D353" s="436" t="s">
        <v>1334</v>
      </c>
      <c r="E353" s="438"/>
      <c r="F353" s="437"/>
      <c r="G353" s="442"/>
      <c r="H353" s="442"/>
      <c r="I353" s="515">
        <v>16200</v>
      </c>
      <c r="J353" s="1232"/>
    </row>
    <row r="354" spans="1:10" s="416" customFormat="1">
      <c r="A354" s="1289"/>
      <c r="B354" s="1290"/>
      <c r="C354" s="1291"/>
      <c r="D354" s="436" t="s">
        <v>1342</v>
      </c>
      <c r="E354" s="438"/>
      <c r="F354" s="437"/>
      <c r="G354" s="441"/>
      <c r="H354" s="441"/>
      <c r="I354" s="514">
        <v>151200</v>
      </c>
      <c r="J354" s="1233"/>
    </row>
    <row r="355" spans="1:10" s="416" customFormat="1">
      <c r="A355" s="1289">
        <v>4</v>
      </c>
      <c r="B355" s="1290" t="s">
        <v>809</v>
      </c>
      <c r="C355" s="1291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229">
        <f>ROUND(I360*0.9,0)</f>
        <v>1894770</v>
      </c>
    </row>
    <row r="356" spans="1:10" s="416" customFormat="1">
      <c r="A356" s="1289"/>
      <c r="B356" s="1290"/>
      <c r="C356" s="1291"/>
      <c r="D356" s="436" t="s">
        <v>1332</v>
      </c>
      <c r="E356" s="438"/>
      <c r="F356" s="437"/>
      <c r="G356" s="441"/>
      <c r="H356" s="441"/>
      <c r="I356" s="514">
        <v>1815000</v>
      </c>
      <c r="J356" s="1232"/>
    </row>
    <row r="357" spans="1:10" s="416" customFormat="1">
      <c r="A357" s="1289"/>
      <c r="B357" s="1290"/>
      <c r="C357" s="1291"/>
      <c r="D357" s="436" t="s">
        <v>1334</v>
      </c>
      <c r="E357" s="438"/>
      <c r="F357" s="437"/>
      <c r="G357" s="442"/>
      <c r="H357" s="442"/>
      <c r="I357" s="515">
        <v>181500</v>
      </c>
      <c r="J357" s="1232"/>
    </row>
    <row r="358" spans="1:10" s="416" customFormat="1">
      <c r="A358" s="1289"/>
      <c r="B358" s="1290"/>
      <c r="C358" s="1291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232"/>
    </row>
    <row r="359" spans="1:10" s="416" customFormat="1">
      <c r="A359" s="1289"/>
      <c r="B359" s="1290"/>
      <c r="C359" s="1291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232"/>
    </row>
    <row r="360" spans="1:10" s="416" customFormat="1">
      <c r="A360" s="1289"/>
      <c r="B360" s="1290"/>
      <c r="C360" s="1291"/>
      <c r="D360" s="436" t="s">
        <v>1342</v>
      </c>
      <c r="E360" s="438"/>
      <c r="F360" s="437"/>
      <c r="G360" s="441"/>
      <c r="H360" s="441"/>
      <c r="I360" s="514">
        <v>2105300</v>
      </c>
      <c r="J360" s="1233"/>
    </row>
    <row r="361" spans="1:10" s="416" customFormat="1">
      <c r="A361" s="1289">
        <v>5</v>
      </c>
      <c r="B361" s="1288" t="s">
        <v>1942</v>
      </c>
      <c r="C361" s="1292" t="s">
        <v>1690</v>
      </c>
      <c r="D361" s="1290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229">
        <f>ROUND(I366*0.8,0)</f>
        <v>467436</v>
      </c>
    </row>
    <row r="362" spans="1:10" s="416" customFormat="1" ht="24">
      <c r="A362" s="1289"/>
      <c r="B362" s="1288"/>
      <c r="C362" s="1292"/>
      <c r="D362" s="1290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232"/>
    </row>
    <row r="363" spans="1:10" s="416" customFormat="1">
      <c r="A363" s="1289"/>
      <c r="B363" s="1288"/>
      <c r="C363" s="1292"/>
      <c r="D363" s="448" t="s">
        <v>1332</v>
      </c>
      <c r="E363" s="449"/>
      <c r="F363" s="450"/>
      <c r="G363" s="448"/>
      <c r="H363" s="448"/>
      <c r="I363" s="521">
        <v>497350</v>
      </c>
      <c r="J363" s="1232"/>
    </row>
    <row r="364" spans="1:10" s="416" customFormat="1">
      <c r="A364" s="1289"/>
      <c r="B364" s="1288"/>
      <c r="C364" s="1292"/>
      <c r="D364" s="436" t="s">
        <v>1334</v>
      </c>
      <c r="E364" s="438"/>
      <c r="F364" s="437"/>
      <c r="G364" s="442"/>
      <c r="H364" s="442"/>
      <c r="I364" s="515">
        <v>56945</v>
      </c>
      <c r="J364" s="1232"/>
    </row>
    <row r="365" spans="1:10" s="416" customFormat="1">
      <c r="A365" s="1289"/>
      <c r="B365" s="1288"/>
      <c r="C365" s="1292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232"/>
    </row>
    <row r="366" spans="1:10" s="416" customFormat="1">
      <c r="A366" s="1289"/>
      <c r="B366" s="1288"/>
      <c r="C366" s="1292"/>
      <c r="D366" s="436" t="s">
        <v>1342</v>
      </c>
      <c r="E366" s="438"/>
      <c r="F366" s="437"/>
      <c r="G366" s="441"/>
      <c r="H366" s="441"/>
      <c r="I366" s="514">
        <v>584295</v>
      </c>
      <c r="J366" s="1233"/>
    </row>
    <row r="367" spans="1:10" s="416" customFormat="1" ht="24">
      <c r="A367" s="1289">
        <v>6</v>
      </c>
      <c r="B367" s="1290" t="s">
        <v>1945</v>
      </c>
      <c r="C367" s="1291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229">
        <f>ROUND(I371*0.8,0)</f>
        <v>146240</v>
      </c>
    </row>
    <row r="368" spans="1:10" s="416" customFormat="1">
      <c r="A368" s="1289"/>
      <c r="B368" s="1290"/>
      <c r="C368" s="1291"/>
      <c r="D368" s="436" t="s">
        <v>1332</v>
      </c>
      <c r="E368" s="438"/>
      <c r="F368" s="437"/>
      <c r="G368" s="441"/>
      <c r="H368" s="441"/>
      <c r="I368" s="514">
        <v>160000</v>
      </c>
      <c r="J368" s="1232"/>
    </row>
    <row r="369" spans="1:10" s="416" customFormat="1">
      <c r="A369" s="1289"/>
      <c r="B369" s="1290"/>
      <c r="C369" s="1291"/>
      <c r="D369" s="436" t="s">
        <v>1334</v>
      </c>
      <c r="E369" s="438"/>
      <c r="F369" s="437"/>
      <c r="G369" s="442"/>
      <c r="H369" s="442"/>
      <c r="I369" s="515">
        <v>19200</v>
      </c>
      <c r="J369" s="1232"/>
    </row>
    <row r="370" spans="1:10" s="416" customFormat="1">
      <c r="A370" s="1289"/>
      <c r="B370" s="1290"/>
      <c r="C370" s="1291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232"/>
    </row>
    <row r="371" spans="1:10" s="416" customFormat="1">
      <c r="A371" s="1289"/>
      <c r="B371" s="1290"/>
      <c r="C371" s="1291"/>
      <c r="D371" s="436" t="s">
        <v>1342</v>
      </c>
      <c r="E371" s="438"/>
      <c r="F371" s="437"/>
      <c r="G371" s="441"/>
      <c r="H371" s="441"/>
      <c r="I371" s="514">
        <v>182800</v>
      </c>
      <c r="J371" s="1233"/>
    </row>
    <row r="372" spans="1:10" s="416" customFormat="1">
      <c r="A372" s="1289">
        <v>7</v>
      </c>
      <c r="B372" s="1288" t="s">
        <v>1046</v>
      </c>
      <c r="C372" s="1292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229">
        <f>ROUND(I382*0.8,0)</f>
        <v>558189</v>
      </c>
    </row>
    <row r="373" spans="1:10" s="416" customFormat="1">
      <c r="A373" s="1289"/>
      <c r="B373" s="1288"/>
      <c r="C373" s="1292"/>
      <c r="D373" s="1290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232"/>
    </row>
    <row r="374" spans="1:10" s="416" customFormat="1">
      <c r="A374" s="1289"/>
      <c r="B374" s="1288"/>
      <c r="C374" s="1292"/>
      <c r="D374" s="1290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232"/>
    </row>
    <row r="375" spans="1:10" s="416" customFormat="1">
      <c r="A375" s="1289"/>
      <c r="B375" s="1288"/>
      <c r="C375" s="1292"/>
      <c r="D375" s="1290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232"/>
    </row>
    <row r="376" spans="1:10" s="416" customFormat="1">
      <c r="A376" s="1289"/>
      <c r="B376" s="1288"/>
      <c r="C376" s="1292"/>
      <c r="D376" s="1290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232"/>
    </row>
    <row r="377" spans="1:10" s="416" customFormat="1">
      <c r="A377" s="1289"/>
      <c r="B377" s="1288"/>
      <c r="C377" s="1292"/>
      <c r="D377" s="1290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232"/>
    </row>
    <row r="378" spans="1:10" s="416" customFormat="1">
      <c r="A378" s="1289"/>
      <c r="B378" s="1288"/>
      <c r="C378" s="1292"/>
      <c r="D378" s="1290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232"/>
    </row>
    <row r="379" spans="1:10" s="416" customFormat="1">
      <c r="A379" s="1289"/>
      <c r="B379" s="1288"/>
      <c r="C379" s="1292"/>
      <c r="D379" s="448" t="s">
        <v>1332</v>
      </c>
      <c r="E379" s="449"/>
      <c r="F379" s="450"/>
      <c r="G379" s="448"/>
      <c r="H379" s="448"/>
      <c r="I379" s="521">
        <v>616550</v>
      </c>
      <c r="J379" s="1232"/>
    </row>
    <row r="380" spans="1:10" s="416" customFormat="1">
      <c r="A380" s="1289"/>
      <c r="B380" s="1290"/>
      <c r="C380" s="1291"/>
      <c r="D380" s="436" t="s">
        <v>1334</v>
      </c>
      <c r="E380" s="438"/>
      <c r="F380" s="437"/>
      <c r="G380" s="442"/>
      <c r="H380" s="442"/>
      <c r="I380" s="515">
        <v>73986</v>
      </c>
      <c r="J380" s="1232"/>
    </row>
    <row r="381" spans="1:10" s="416" customFormat="1">
      <c r="A381" s="1289"/>
      <c r="B381" s="1290"/>
      <c r="C381" s="1291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232"/>
    </row>
    <row r="382" spans="1:10" s="416" customFormat="1">
      <c r="A382" s="1289"/>
      <c r="B382" s="1290"/>
      <c r="C382" s="1291"/>
      <c r="D382" s="436" t="s">
        <v>1342</v>
      </c>
      <c r="E382" s="438"/>
      <c r="F382" s="437"/>
      <c r="G382" s="441"/>
      <c r="H382" s="441"/>
      <c r="I382" s="514">
        <v>697736</v>
      </c>
      <c r="J382" s="1233"/>
    </row>
    <row r="383" spans="1:10" s="416" customFormat="1" ht="24">
      <c r="A383" s="1289">
        <v>8</v>
      </c>
      <c r="B383" s="1290" t="s">
        <v>245</v>
      </c>
      <c r="C383" s="1291" t="s">
        <v>1690</v>
      </c>
      <c r="D383" s="1290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229">
        <f>ROUND(I389*0.9,0)</f>
        <v>2299367</v>
      </c>
    </row>
    <row r="384" spans="1:10" s="416" customFormat="1">
      <c r="A384" s="1289"/>
      <c r="B384" s="1290"/>
      <c r="C384" s="1291"/>
      <c r="D384" s="1290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232"/>
    </row>
    <row r="385" spans="1:10" s="416" customFormat="1">
      <c r="A385" s="1289"/>
      <c r="B385" s="1290"/>
      <c r="C385" s="1291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232"/>
    </row>
    <row r="386" spans="1:10" s="416" customFormat="1">
      <c r="A386" s="1289"/>
      <c r="B386" s="1290"/>
      <c r="C386" s="1291"/>
      <c r="D386" s="436" t="s">
        <v>1332</v>
      </c>
      <c r="E386" s="438"/>
      <c r="F386" s="437"/>
      <c r="G386" s="441"/>
      <c r="H386" s="441"/>
      <c r="I386" s="514">
        <v>2295320</v>
      </c>
      <c r="J386" s="1232"/>
    </row>
    <row r="387" spans="1:10" s="416" customFormat="1">
      <c r="A387" s="1289"/>
      <c r="B387" s="1290"/>
      <c r="C387" s="1291"/>
      <c r="D387" s="436" t="s">
        <v>1334</v>
      </c>
      <c r="E387" s="438"/>
      <c r="F387" s="437"/>
      <c r="G387" s="442"/>
      <c r="H387" s="442"/>
      <c r="I387" s="515">
        <v>229532</v>
      </c>
      <c r="J387" s="1232"/>
    </row>
    <row r="388" spans="1:10" s="416" customFormat="1">
      <c r="A388" s="1289"/>
      <c r="B388" s="1290"/>
      <c r="C388" s="1291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232"/>
    </row>
    <row r="389" spans="1:10" s="416" customFormat="1">
      <c r="A389" s="1289"/>
      <c r="B389" s="1290"/>
      <c r="C389" s="1291"/>
      <c r="D389" s="436" t="s">
        <v>1342</v>
      </c>
      <c r="E389" s="438"/>
      <c r="F389" s="437"/>
      <c r="G389" s="441"/>
      <c r="H389" s="441"/>
      <c r="I389" s="514">
        <v>2554852</v>
      </c>
      <c r="J389" s="1233"/>
    </row>
    <row r="390" spans="1:10" s="416" customFormat="1">
      <c r="A390" s="1289">
        <v>9</v>
      </c>
      <c r="B390" s="1288" t="s">
        <v>1962</v>
      </c>
      <c r="C390" s="1292" t="s">
        <v>1312</v>
      </c>
      <c r="D390" s="1288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229">
        <f>ROUND(I405*0.8,0)</f>
        <v>309348</v>
      </c>
    </row>
    <row r="391" spans="1:10" s="416" customFormat="1">
      <c r="A391" s="1289"/>
      <c r="B391" s="1288"/>
      <c r="C391" s="1292"/>
      <c r="D391" s="1288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232"/>
    </row>
    <row r="392" spans="1:10" s="416" customFormat="1">
      <c r="A392" s="1289"/>
      <c r="B392" s="1288"/>
      <c r="C392" s="1292"/>
      <c r="D392" s="1288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232"/>
    </row>
    <row r="393" spans="1:10" s="416" customFormat="1" ht="24">
      <c r="A393" s="1289"/>
      <c r="B393" s="1288"/>
      <c r="C393" s="1292"/>
      <c r="D393" s="1288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232"/>
    </row>
    <row r="394" spans="1:10" s="416" customFormat="1">
      <c r="A394" s="1289"/>
      <c r="B394" s="1288"/>
      <c r="C394" s="1292"/>
      <c r="D394" s="1288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232"/>
    </row>
    <row r="395" spans="1:10" s="416" customFormat="1" ht="24">
      <c r="A395" s="1289"/>
      <c r="B395" s="1288"/>
      <c r="C395" s="1292"/>
      <c r="D395" s="1288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232"/>
    </row>
    <row r="396" spans="1:10" s="416" customFormat="1">
      <c r="A396" s="1289"/>
      <c r="B396" s="1288"/>
      <c r="C396" s="1292"/>
      <c r="D396" s="1288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232"/>
    </row>
    <row r="397" spans="1:10" s="416" customFormat="1" ht="24">
      <c r="A397" s="1289"/>
      <c r="B397" s="1288"/>
      <c r="C397" s="1292"/>
      <c r="D397" s="1288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232"/>
    </row>
    <row r="398" spans="1:10" s="416" customFormat="1" ht="24">
      <c r="A398" s="1289"/>
      <c r="B398" s="1288"/>
      <c r="C398" s="1292"/>
      <c r="D398" s="1288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232"/>
    </row>
    <row r="399" spans="1:10" s="416" customFormat="1">
      <c r="A399" s="1289"/>
      <c r="B399" s="1288"/>
      <c r="C399" s="1292"/>
      <c r="D399" s="1288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232"/>
    </row>
    <row r="400" spans="1:10" s="416" customFormat="1">
      <c r="A400" s="1289"/>
      <c r="B400" s="1288"/>
      <c r="C400" s="1292"/>
      <c r="D400" s="1288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232"/>
    </row>
    <row r="401" spans="1:10" s="416" customFormat="1">
      <c r="A401" s="1289"/>
      <c r="B401" s="1288"/>
      <c r="C401" s="1292"/>
      <c r="D401" s="1288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232"/>
    </row>
    <row r="402" spans="1:10" s="416" customFormat="1">
      <c r="A402" s="1289"/>
      <c r="B402" s="1288"/>
      <c r="C402" s="1292"/>
      <c r="D402" s="448" t="s">
        <v>1332</v>
      </c>
      <c r="E402" s="449"/>
      <c r="F402" s="450"/>
      <c r="G402" s="448"/>
      <c r="H402" s="448"/>
      <c r="I402" s="521">
        <v>341237</v>
      </c>
      <c r="J402" s="1232"/>
    </row>
    <row r="403" spans="1:10" s="416" customFormat="1">
      <c r="A403" s="1289"/>
      <c r="B403" s="1288"/>
      <c r="C403" s="1292"/>
      <c r="D403" s="448" t="s">
        <v>1334</v>
      </c>
      <c r="E403" s="449"/>
      <c r="F403" s="450"/>
      <c r="G403" s="448"/>
      <c r="H403" s="448"/>
      <c r="I403" s="521">
        <v>40948.44</v>
      </c>
      <c r="J403" s="1232"/>
    </row>
    <row r="404" spans="1:10" s="416" customFormat="1">
      <c r="A404" s="1289"/>
      <c r="B404" s="1288"/>
      <c r="C404" s="1292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232"/>
    </row>
    <row r="405" spans="1:10" s="416" customFormat="1">
      <c r="A405" s="1289"/>
      <c r="B405" s="1288"/>
      <c r="C405" s="1292"/>
      <c r="D405" s="448" t="s">
        <v>1342</v>
      </c>
      <c r="E405" s="449"/>
      <c r="F405" s="450"/>
      <c r="G405" s="448"/>
      <c r="H405" s="448"/>
      <c r="I405" s="521">
        <v>386685.44</v>
      </c>
      <c r="J405" s="1233"/>
    </row>
    <row r="406" spans="1:10" s="416" customFormat="1">
      <c r="A406" s="1289">
        <v>10</v>
      </c>
      <c r="B406" s="1290" t="s">
        <v>247</v>
      </c>
      <c r="C406" s="1291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229">
        <f>ROUND(I413*0.9,0)</f>
        <v>285476</v>
      </c>
    </row>
    <row r="407" spans="1:10" s="416" customFormat="1">
      <c r="A407" s="1289"/>
      <c r="B407" s="1290"/>
      <c r="C407" s="1291"/>
      <c r="D407" s="1290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232"/>
    </row>
    <row r="408" spans="1:10" s="416" customFormat="1">
      <c r="A408" s="1289"/>
      <c r="B408" s="1290"/>
      <c r="C408" s="1291"/>
      <c r="D408" s="1290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232"/>
    </row>
    <row r="409" spans="1:10" s="416" customFormat="1">
      <c r="A409" s="1289"/>
      <c r="B409" s="1290"/>
      <c r="C409" s="1291"/>
      <c r="D409" s="1290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232"/>
    </row>
    <row r="410" spans="1:10" s="416" customFormat="1">
      <c r="A410" s="1289"/>
      <c r="B410" s="1290"/>
      <c r="C410" s="1291"/>
      <c r="D410" s="436" t="s">
        <v>1332</v>
      </c>
      <c r="E410" s="438"/>
      <c r="F410" s="437"/>
      <c r="G410" s="441"/>
      <c r="H410" s="441"/>
      <c r="I410" s="514">
        <v>280800</v>
      </c>
      <c r="J410" s="1232"/>
    </row>
    <row r="411" spans="1:10" s="416" customFormat="1">
      <c r="A411" s="1289"/>
      <c r="B411" s="1290"/>
      <c r="C411" s="1291"/>
      <c r="D411" s="436" t="s">
        <v>1334</v>
      </c>
      <c r="E411" s="438"/>
      <c r="F411" s="437"/>
      <c r="G411" s="442"/>
      <c r="H411" s="442"/>
      <c r="I411" s="515">
        <v>33696</v>
      </c>
      <c r="J411" s="1232"/>
    </row>
    <row r="412" spans="1:10" s="416" customFormat="1">
      <c r="A412" s="1289"/>
      <c r="B412" s="1290"/>
      <c r="C412" s="1291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232"/>
    </row>
    <row r="413" spans="1:10" s="416" customFormat="1">
      <c r="A413" s="1289"/>
      <c r="B413" s="1290"/>
      <c r="C413" s="1291"/>
      <c r="D413" s="436" t="s">
        <v>1342</v>
      </c>
      <c r="E413" s="438"/>
      <c r="F413" s="437"/>
      <c r="G413" s="441"/>
      <c r="H413" s="441"/>
      <c r="I413" s="514">
        <v>317196</v>
      </c>
      <c r="J413" s="1233"/>
    </row>
    <row r="414" spans="1:10" s="374" customFormat="1">
      <c r="A414" s="1286">
        <v>11</v>
      </c>
      <c r="B414" s="1287" t="s">
        <v>186</v>
      </c>
      <c r="C414" s="1247"/>
      <c r="D414" s="1287" t="s">
        <v>1983</v>
      </c>
      <c r="E414" s="1287" t="s">
        <v>1984</v>
      </c>
      <c r="F414" s="1286" t="s">
        <v>1686</v>
      </c>
      <c r="G414" s="400">
        <v>189</v>
      </c>
      <c r="H414" s="432">
        <v>42.24</v>
      </c>
      <c r="I414" s="527">
        <v>7983.36</v>
      </c>
      <c r="J414" s="1234">
        <f>ROUND(I496*0.9,0)</f>
        <v>4232094</v>
      </c>
    </row>
    <row r="415" spans="1:10" s="374" customFormat="1">
      <c r="A415" s="1286"/>
      <c r="B415" s="1287"/>
      <c r="C415" s="1247"/>
      <c r="D415" s="1287"/>
      <c r="E415" s="1287"/>
      <c r="F415" s="1286"/>
      <c r="G415" s="400">
        <v>27</v>
      </c>
      <c r="H415" s="432">
        <v>260</v>
      </c>
      <c r="I415" s="527">
        <v>7020</v>
      </c>
      <c r="J415" s="1235"/>
    </row>
    <row r="416" spans="1:10" s="374" customFormat="1">
      <c r="A416" s="1286"/>
      <c r="B416" s="1287"/>
      <c r="C416" s="1247"/>
      <c r="D416" s="1287"/>
      <c r="E416" s="1287" t="s">
        <v>1985</v>
      </c>
      <c r="F416" s="1286" t="s">
        <v>1686</v>
      </c>
      <c r="G416" s="400" t="s">
        <v>1986</v>
      </c>
      <c r="H416" s="432">
        <v>1632</v>
      </c>
      <c r="I416" s="527">
        <v>65280</v>
      </c>
      <c r="J416" s="1235"/>
    </row>
    <row r="417" spans="1:10" s="374" customFormat="1">
      <c r="A417" s="1286"/>
      <c r="B417" s="1287"/>
      <c r="C417" s="1247"/>
      <c r="D417" s="1287"/>
      <c r="E417" s="1287"/>
      <c r="F417" s="1286"/>
      <c r="G417" s="400" t="s">
        <v>1987</v>
      </c>
      <c r="H417" s="432">
        <v>677.7</v>
      </c>
      <c r="I417" s="527">
        <v>10843.2</v>
      </c>
      <c r="J417" s="1235"/>
    </row>
    <row r="418" spans="1:10" s="374" customFormat="1" ht="36">
      <c r="A418" s="1286"/>
      <c r="B418" s="1287"/>
      <c r="C418" s="1247"/>
      <c r="D418" s="1287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235"/>
    </row>
    <row r="419" spans="1:10" s="374" customFormat="1" ht="24">
      <c r="A419" s="1286"/>
      <c r="B419" s="1287"/>
      <c r="C419" s="1247"/>
      <c r="D419" s="1287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235"/>
    </row>
    <row r="420" spans="1:10" s="374" customFormat="1" ht="24">
      <c r="A420" s="1286"/>
      <c r="B420" s="1287"/>
      <c r="C420" s="1247"/>
      <c r="D420" s="1287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235"/>
    </row>
    <row r="421" spans="1:10" s="374" customFormat="1">
      <c r="A421" s="1286"/>
      <c r="B421" s="1287"/>
      <c r="C421" s="1247"/>
      <c r="D421" s="1287"/>
      <c r="E421" s="1287" t="s">
        <v>1991</v>
      </c>
      <c r="F421" s="1286" t="s">
        <v>1686</v>
      </c>
      <c r="G421" s="400">
        <v>160.72</v>
      </c>
      <c r="H421" s="432">
        <v>47.5</v>
      </c>
      <c r="I421" s="527">
        <v>7634.2</v>
      </c>
      <c r="J421" s="1235"/>
    </row>
    <row r="422" spans="1:10" s="374" customFormat="1">
      <c r="A422" s="1286"/>
      <c r="B422" s="1287"/>
      <c r="C422" s="1247"/>
      <c r="D422" s="1287"/>
      <c r="E422" s="1287"/>
      <c r="F422" s="1286"/>
      <c r="G422" s="400">
        <v>100</v>
      </c>
      <c r="H422" s="432">
        <v>145</v>
      </c>
      <c r="I422" s="527">
        <v>14500</v>
      </c>
      <c r="J422" s="1235"/>
    </row>
    <row r="423" spans="1:10" s="374" customFormat="1" ht="24">
      <c r="A423" s="1286"/>
      <c r="B423" s="1287"/>
      <c r="C423" s="1247"/>
      <c r="D423" s="1287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235"/>
    </row>
    <row r="424" spans="1:10" s="374" customFormat="1">
      <c r="A424" s="1286"/>
      <c r="B424" s="1287"/>
      <c r="C424" s="1247"/>
      <c r="D424" s="1287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235"/>
    </row>
    <row r="425" spans="1:10" s="374" customFormat="1" ht="24">
      <c r="A425" s="1286"/>
      <c r="B425" s="1287"/>
      <c r="C425" s="1247"/>
      <c r="D425" s="1287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235"/>
    </row>
    <row r="426" spans="1:10" s="374" customFormat="1">
      <c r="A426" s="1286"/>
      <c r="B426" s="1287"/>
      <c r="C426" s="1247"/>
      <c r="D426" s="1287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235"/>
    </row>
    <row r="427" spans="1:10" s="374" customFormat="1">
      <c r="A427" s="1286"/>
      <c r="B427" s="1287"/>
      <c r="C427" s="1247"/>
      <c r="D427" s="1287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235"/>
    </row>
    <row r="428" spans="1:10" s="374" customFormat="1" ht="24">
      <c r="A428" s="1286"/>
      <c r="B428" s="1287"/>
      <c r="C428" s="1247"/>
      <c r="D428" s="1287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235"/>
    </row>
    <row r="429" spans="1:10" s="374" customFormat="1">
      <c r="A429" s="1286"/>
      <c r="B429" s="1287"/>
      <c r="C429" s="1247"/>
      <c r="D429" s="1287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235"/>
    </row>
    <row r="430" spans="1:10" s="374" customFormat="1" ht="24">
      <c r="A430" s="1286"/>
      <c r="B430" s="1287"/>
      <c r="C430" s="1247"/>
      <c r="D430" s="1287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235"/>
    </row>
    <row r="431" spans="1:10" s="374" customFormat="1" ht="48">
      <c r="A431" s="1286"/>
      <c r="B431" s="1287"/>
      <c r="C431" s="1247"/>
      <c r="D431" s="1287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235"/>
    </row>
    <row r="432" spans="1:10" s="374" customFormat="1">
      <c r="A432" s="1286"/>
      <c r="B432" s="1287"/>
      <c r="C432" s="1247"/>
      <c r="D432" s="1287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235"/>
    </row>
    <row r="433" spans="1:10" s="374" customFormat="1">
      <c r="A433" s="1286"/>
      <c r="B433" s="1287"/>
      <c r="C433" s="1247"/>
      <c r="D433" s="1287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235"/>
    </row>
    <row r="434" spans="1:10" s="374" customFormat="1">
      <c r="A434" s="1286"/>
      <c r="B434" s="1287"/>
      <c r="C434" s="1247"/>
      <c r="D434" s="1287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235"/>
    </row>
    <row r="435" spans="1:10" s="374" customFormat="1">
      <c r="A435" s="1286"/>
      <c r="B435" s="1287"/>
      <c r="C435" s="1247"/>
      <c r="D435" s="1287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235"/>
    </row>
    <row r="436" spans="1:10" s="374" customFormat="1">
      <c r="A436" s="1286"/>
      <c r="B436" s="1287"/>
      <c r="C436" s="1247"/>
      <c r="D436" s="1287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235"/>
    </row>
    <row r="437" spans="1:10" s="374" customFormat="1">
      <c r="A437" s="1286"/>
      <c r="B437" s="1287"/>
      <c r="C437" s="1247"/>
      <c r="D437" s="1287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235"/>
    </row>
    <row r="438" spans="1:10" s="374" customFormat="1">
      <c r="A438" s="1286"/>
      <c r="B438" s="1287"/>
      <c r="C438" s="1247"/>
      <c r="D438" s="1287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235"/>
    </row>
    <row r="439" spans="1:10" s="374" customFormat="1" ht="24">
      <c r="A439" s="1286"/>
      <c r="B439" s="1287"/>
      <c r="C439" s="1247"/>
      <c r="D439" s="1287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235"/>
    </row>
    <row r="440" spans="1:10" s="374" customFormat="1">
      <c r="A440" s="1286"/>
      <c r="B440" s="1287"/>
      <c r="C440" s="1247"/>
      <c r="D440" s="1287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235"/>
    </row>
    <row r="441" spans="1:10" s="374" customFormat="1" ht="24">
      <c r="A441" s="1286"/>
      <c r="B441" s="1287"/>
      <c r="C441" s="1247"/>
      <c r="D441" s="1287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235"/>
    </row>
    <row r="442" spans="1:10" s="374" customFormat="1">
      <c r="A442" s="1286"/>
      <c r="B442" s="1287"/>
      <c r="C442" s="1247"/>
      <c r="D442" s="1287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235"/>
    </row>
    <row r="443" spans="1:10" s="374" customFormat="1" ht="24">
      <c r="A443" s="1286"/>
      <c r="B443" s="1287"/>
      <c r="C443" s="1247"/>
      <c r="D443" s="1287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235"/>
    </row>
    <row r="444" spans="1:10" s="374" customFormat="1">
      <c r="A444" s="1286"/>
      <c r="B444" s="1287"/>
      <c r="C444" s="1247"/>
      <c r="D444" s="1287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235"/>
    </row>
    <row r="445" spans="1:10" s="374" customFormat="1">
      <c r="A445" s="1286"/>
      <c r="B445" s="1287"/>
      <c r="C445" s="1247"/>
      <c r="D445" s="1287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235"/>
    </row>
    <row r="446" spans="1:10" s="374" customFormat="1">
      <c r="A446" s="1286"/>
      <c r="B446" s="1287"/>
      <c r="C446" s="1247"/>
      <c r="D446" s="1287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235"/>
    </row>
    <row r="447" spans="1:10" s="374" customFormat="1">
      <c r="A447" s="1286"/>
      <c r="B447" s="1287"/>
      <c r="C447" s="1247"/>
      <c r="D447" s="1287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235"/>
    </row>
    <row r="448" spans="1:10" s="374" customFormat="1">
      <c r="A448" s="1286"/>
      <c r="B448" s="1287"/>
      <c r="C448" s="1247"/>
      <c r="D448" s="1287"/>
      <c r="E448" s="1287" t="s">
        <v>2012</v>
      </c>
      <c r="F448" s="1286" t="s">
        <v>1686</v>
      </c>
      <c r="G448" s="400">
        <v>808</v>
      </c>
      <c r="H448" s="432">
        <v>230</v>
      </c>
      <c r="I448" s="527">
        <v>185840</v>
      </c>
      <c r="J448" s="1235"/>
    </row>
    <row r="449" spans="1:10" s="374" customFormat="1">
      <c r="A449" s="1286"/>
      <c r="B449" s="1287"/>
      <c r="C449" s="1247"/>
      <c r="D449" s="1287"/>
      <c r="E449" s="1287"/>
      <c r="F449" s="1286"/>
      <c r="G449" s="400">
        <v>36</v>
      </c>
      <c r="H449" s="432">
        <v>165</v>
      </c>
      <c r="I449" s="527">
        <v>5940</v>
      </c>
      <c r="J449" s="1235"/>
    </row>
    <row r="450" spans="1:10" s="374" customFormat="1">
      <c r="A450" s="1286"/>
      <c r="B450" s="1287"/>
      <c r="C450" s="1247"/>
      <c r="D450" s="1287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235"/>
    </row>
    <row r="451" spans="1:10" s="374" customFormat="1" ht="24">
      <c r="A451" s="1286"/>
      <c r="B451" s="1287"/>
      <c r="C451" s="1247"/>
      <c r="D451" s="1287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235"/>
    </row>
    <row r="452" spans="1:10" s="374" customFormat="1" ht="24">
      <c r="A452" s="1286"/>
      <c r="B452" s="1287"/>
      <c r="C452" s="1247"/>
      <c r="D452" s="1287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235"/>
    </row>
    <row r="453" spans="1:10" s="374" customFormat="1" ht="36">
      <c r="A453" s="1286"/>
      <c r="B453" s="1287"/>
      <c r="C453" s="1247"/>
      <c r="D453" s="1287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235"/>
    </row>
    <row r="454" spans="1:10" s="374" customFormat="1" ht="24">
      <c r="A454" s="1286"/>
      <c r="B454" s="1287"/>
      <c r="C454" s="1247"/>
      <c r="D454" s="1287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235"/>
    </row>
    <row r="455" spans="1:10" s="374" customFormat="1" ht="24">
      <c r="A455" s="1286"/>
      <c r="B455" s="1287"/>
      <c r="C455" s="1247"/>
      <c r="D455" s="1287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235"/>
    </row>
    <row r="456" spans="1:10" s="374" customFormat="1" ht="24">
      <c r="A456" s="1286"/>
      <c r="B456" s="1287"/>
      <c r="C456" s="1247"/>
      <c r="D456" s="1287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235"/>
    </row>
    <row r="457" spans="1:10" s="374" customFormat="1">
      <c r="A457" s="1286"/>
      <c r="B457" s="1287"/>
      <c r="C457" s="1247"/>
      <c r="D457" s="1287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235"/>
    </row>
    <row r="458" spans="1:10" s="374" customFormat="1">
      <c r="A458" s="1286"/>
      <c r="B458" s="1287"/>
      <c r="C458" s="1247"/>
      <c r="D458" s="1287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235"/>
    </row>
    <row r="459" spans="1:10" s="374" customFormat="1">
      <c r="A459" s="1286"/>
      <c r="B459" s="1287"/>
      <c r="C459" s="1247"/>
      <c r="D459" s="1287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235"/>
    </row>
    <row r="460" spans="1:10" s="374" customFormat="1">
      <c r="A460" s="1286"/>
      <c r="B460" s="1287"/>
      <c r="C460" s="1247"/>
      <c r="D460" s="1287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235"/>
    </row>
    <row r="461" spans="1:10" s="374" customFormat="1">
      <c r="A461" s="1286"/>
      <c r="B461" s="1287"/>
      <c r="C461" s="1247"/>
      <c r="D461" s="1287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235"/>
    </row>
    <row r="462" spans="1:10" s="374" customFormat="1">
      <c r="A462" s="1286"/>
      <c r="B462" s="1287"/>
      <c r="C462" s="1247"/>
      <c r="D462" s="1287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235"/>
    </row>
    <row r="463" spans="1:10" s="374" customFormat="1" ht="36">
      <c r="A463" s="1286"/>
      <c r="B463" s="1287"/>
      <c r="C463" s="1247"/>
      <c r="D463" s="1287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235"/>
    </row>
    <row r="464" spans="1:10" s="374" customFormat="1">
      <c r="A464" s="1286"/>
      <c r="B464" s="1287"/>
      <c r="C464" s="1247"/>
      <c r="D464" s="1287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235"/>
    </row>
    <row r="465" spans="1:10" s="374" customFormat="1">
      <c r="A465" s="1286"/>
      <c r="B465" s="1287"/>
      <c r="C465" s="1247"/>
      <c r="D465" s="1287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235"/>
    </row>
    <row r="466" spans="1:10" s="374" customFormat="1">
      <c r="A466" s="1286"/>
      <c r="B466" s="1287"/>
      <c r="C466" s="1247"/>
      <c r="D466" s="1287" t="s">
        <v>2024</v>
      </c>
      <c r="E466" s="1287" t="s">
        <v>2025</v>
      </c>
      <c r="F466" s="1286" t="s">
        <v>1686</v>
      </c>
      <c r="G466" s="400" t="s">
        <v>2026</v>
      </c>
      <c r="H466" s="432">
        <v>1632</v>
      </c>
      <c r="I466" s="527">
        <v>8160</v>
      </c>
      <c r="J466" s="1235"/>
    </row>
    <row r="467" spans="1:10" s="374" customFormat="1">
      <c r="A467" s="1286"/>
      <c r="B467" s="1287"/>
      <c r="C467" s="1247"/>
      <c r="D467" s="1287"/>
      <c r="E467" s="1287"/>
      <c r="F467" s="1286"/>
      <c r="G467" s="400" t="s">
        <v>2027</v>
      </c>
      <c r="H467" s="432">
        <v>2532</v>
      </c>
      <c r="I467" s="527">
        <v>15192</v>
      </c>
      <c r="J467" s="1235"/>
    </row>
    <row r="468" spans="1:10" s="374" customFormat="1">
      <c r="A468" s="1286"/>
      <c r="B468" s="1287"/>
      <c r="C468" s="1247"/>
      <c r="D468" s="1287"/>
      <c r="E468" s="1287"/>
      <c r="F468" s="1286"/>
      <c r="G468" s="400" t="s">
        <v>2028</v>
      </c>
      <c r="H468" s="432">
        <v>677.7</v>
      </c>
      <c r="I468" s="527">
        <v>1321.5150000000001</v>
      </c>
      <c r="J468" s="1235"/>
    </row>
    <row r="469" spans="1:10" s="374" customFormat="1" ht="24">
      <c r="A469" s="1286"/>
      <c r="B469" s="1287"/>
      <c r="C469" s="1247"/>
      <c r="D469" s="1287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235"/>
    </row>
    <row r="470" spans="1:10" s="374" customFormat="1">
      <c r="A470" s="1286"/>
      <c r="B470" s="1287"/>
      <c r="C470" s="1247"/>
      <c r="D470" s="1287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235"/>
    </row>
    <row r="471" spans="1:10" s="374" customFormat="1">
      <c r="A471" s="1286"/>
      <c r="B471" s="1287"/>
      <c r="C471" s="1247"/>
      <c r="D471" s="1287"/>
      <c r="E471" s="1287" t="s">
        <v>2031</v>
      </c>
      <c r="F471" s="1286" t="s">
        <v>1686</v>
      </c>
      <c r="G471" s="400">
        <v>35.4</v>
      </c>
      <c r="H471" s="432">
        <v>42.24</v>
      </c>
      <c r="I471" s="527">
        <v>1495.296</v>
      </c>
      <c r="J471" s="1235"/>
    </row>
    <row r="472" spans="1:10" s="374" customFormat="1">
      <c r="A472" s="1286"/>
      <c r="B472" s="1287"/>
      <c r="C472" s="1247"/>
      <c r="D472" s="1287"/>
      <c r="E472" s="1287"/>
      <c r="F472" s="1286"/>
      <c r="G472" s="400">
        <v>47.4</v>
      </c>
      <c r="H472" s="432">
        <v>260</v>
      </c>
      <c r="I472" s="527">
        <v>12324</v>
      </c>
      <c r="J472" s="1235"/>
    </row>
    <row r="473" spans="1:10" s="374" customFormat="1">
      <c r="A473" s="1286"/>
      <c r="B473" s="1287"/>
      <c r="C473" s="1247"/>
      <c r="D473" s="1287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235"/>
    </row>
    <row r="474" spans="1:10" s="374" customFormat="1">
      <c r="A474" s="1286"/>
      <c r="B474" s="1287"/>
      <c r="C474" s="1247"/>
      <c r="D474" s="1287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235"/>
    </row>
    <row r="475" spans="1:10" s="374" customFormat="1">
      <c r="A475" s="1286"/>
      <c r="B475" s="1287"/>
      <c r="C475" s="1247"/>
      <c r="D475" s="1287"/>
      <c r="E475" s="1287" t="s">
        <v>2034</v>
      </c>
      <c r="F475" s="1286" t="s">
        <v>1686</v>
      </c>
      <c r="G475" s="400">
        <v>340</v>
      </c>
      <c r="H475" s="432">
        <v>280</v>
      </c>
      <c r="I475" s="527">
        <v>95200</v>
      </c>
      <c r="J475" s="1235"/>
    </row>
    <row r="476" spans="1:10" s="374" customFormat="1">
      <c r="A476" s="1286"/>
      <c r="B476" s="1287"/>
      <c r="C476" s="1247"/>
      <c r="D476" s="1287"/>
      <c r="E476" s="1287"/>
      <c r="F476" s="1286"/>
      <c r="G476" s="400" t="s">
        <v>2035</v>
      </c>
      <c r="H476" s="432">
        <v>249.07</v>
      </c>
      <c r="I476" s="527">
        <v>22416.3</v>
      </c>
      <c r="J476" s="1235"/>
    </row>
    <row r="477" spans="1:10" s="374" customFormat="1">
      <c r="A477" s="1286"/>
      <c r="B477" s="1287"/>
      <c r="C477" s="1247"/>
      <c r="D477" s="1287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235"/>
    </row>
    <row r="478" spans="1:10" s="374" customFormat="1">
      <c r="A478" s="1286"/>
      <c r="B478" s="1287"/>
      <c r="C478" s="1247"/>
      <c r="D478" s="1287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235"/>
    </row>
    <row r="479" spans="1:10" s="374" customFormat="1">
      <c r="A479" s="1286"/>
      <c r="B479" s="1287"/>
      <c r="C479" s="1247"/>
      <c r="D479" s="1287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235"/>
    </row>
    <row r="480" spans="1:10" s="374" customFormat="1">
      <c r="A480" s="1286"/>
      <c r="B480" s="1287"/>
      <c r="C480" s="1247"/>
      <c r="D480" s="1287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235"/>
    </row>
    <row r="481" spans="1:10" s="374" customFormat="1">
      <c r="A481" s="1286"/>
      <c r="B481" s="1287"/>
      <c r="C481" s="1247"/>
      <c r="D481" s="1287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235"/>
    </row>
    <row r="482" spans="1:10" s="374" customFormat="1" ht="24">
      <c r="A482" s="1286"/>
      <c r="B482" s="1287"/>
      <c r="C482" s="1247"/>
      <c r="D482" s="1287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235"/>
    </row>
    <row r="483" spans="1:10" s="374" customFormat="1">
      <c r="A483" s="1286"/>
      <c r="B483" s="1287"/>
      <c r="C483" s="1247"/>
      <c r="D483" s="1287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235"/>
    </row>
    <row r="484" spans="1:10" s="374" customFormat="1">
      <c r="A484" s="1286"/>
      <c r="B484" s="1287"/>
      <c r="C484" s="1247"/>
      <c r="D484" s="1287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235"/>
    </row>
    <row r="485" spans="1:10" s="374" customFormat="1">
      <c r="A485" s="1286"/>
      <c r="B485" s="1287"/>
      <c r="C485" s="1247"/>
      <c r="D485" s="1287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235"/>
    </row>
    <row r="486" spans="1:10" s="374" customFormat="1">
      <c r="A486" s="1286"/>
      <c r="B486" s="1287"/>
      <c r="C486" s="1247"/>
      <c r="D486" s="1287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235"/>
    </row>
    <row r="487" spans="1:10" s="374" customFormat="1" ht="24">
      <c r="A487" s="1286"/>
      <c r="B487" s="1287"/>
      <c r="C487" s="1247"/>
      <c r="D487" s="1287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235"/>
    </row>
    <row r="488" spans="1:10" s="374" customFormat="1" ht="36">
      <c r="A488" s="1286"/>
      <c r="B488" s="1287"/>
      <c r="C488" s="1247"/>
      <c r="D488" s="1287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235"/>
    </row>
    <row r="489" spans="1:10" s="374" customFormat="1">
      <c r="A489" s="1286"/>
      <c r="B489" s="1287"/>
      <c r="C489" s="1247"/>
      <c r="D489" s="1287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235"/>
    </row>
    <row r="490" spans="1:10" s="374" customFormat="1" ht="24">
      <c r="A490" s="1286"/>
      <c r="B490" s="1287"/>
      <c r="C490" s="1247"/>
      <c r="D490" s="1287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235"/>
    </row>
    <row r="491" spans="1:10" s="374" customFormat="1">
      <c r="A491" s="1286"/>
      <c r="B491" s="1287"/>
      <c r="C491" s="1247"/>
      <c r="D491" s="1287"/>
      <c r="E491" s="428" t="s">
        <v>2048</v>
      </c>
      <c r="F491" s="429" t="s">
        <v>1382</v>
      </c>
      <c r="G491" s="400">
        <v>0</v>
      </c>
      <c r="H491" s="432"/>
      <c r="I491" s="527"/>
      <c r="J491" s="1235"/>
    </row>
    <row r="492" spans="1:10" s="374" customFormat="1">
      <c r="A492" s="1286"/>
      <c r="B492" s="1287"/>
      <c r="C492" s="1247"/>
      <c r="D492" s="433" t="s">
        <v>1332</v>
      </c>
      <c r="E492" s="428"/>
      <c r="F492" s="429"/>
      <c r="G492" s="403"/>
      <c r="H492" s="404"/>
      <c r="I492" s="510">
        <v>4179388.0122000002</v>
      </c>
      <c r="J492" s="1235"/>
    </row>
    <row r="493" spans="1:10" s="374" customFormat="1" ht="24">
      <c r="A493" s="1286"/>
      <c r="B493" s="1287"/>
      <c r="C493" s="1247"/>
      <c r="D493" s="367" t="s">
        <v>1742</v>
      </c>
      <c r="E493" s="428"/>
      <c r="F493" s="429"/>
      <c r="G493" s="403"/>
      <c r="H493" s="404"/>
      <c r="I493" s="510">
        <v>417938.80122000002</v>
      </c>
      <c r="J493" s="1235"/>
    </row>
    <row r="494" spans="1:10" s="374" customFormat="1">
      <c r="A494" s="1286"/>
      <c r="B494" s="1287"/>
      <c r="C494" s="1247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235"/>
    </row>
    <row r="495" spans="1:10" s="374" customFormat="1">
      <c r="A495" s="1286"/>
      <c r="B495" s="1287"/>
      <c r="C495" s="1247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235"/>
    </row>
    <row r="496" spans="1:10" s="374" customFormat="1">
      <c r="A496" s="1286"/>
      <c r="B496" s="1287"/>
      <c r="C496" s="1247"/>
      <c r="D496" s="433" t="s">
        <v>1342</v>
      </c>
      <c r="E496" s="428"/>
      <c r="F496" s="429"/>
      <c r="G496" s="403"/>
      <c r="H496" s="404"/>
      <c r="I496" s="510">
        <v>4702326.8134199996</v>
      </c>
      <c r="J496" s="1236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56">
        <v>1</v>
      </c>
      <c r="B498" s="1253" t="s">
        <v>266</v>
      </c>
      <c r="C498" s="1263" t="s">
        <v>1312</v>
      </c>
      <c r="D498" s="1263" t="s">
        <v>2052</v>
      </c>
      <c r="E498" s="365" t="s">
        <v>2053</v>
      </c>
      <c r="F498" s="385" t="s">
        <v>1315</v>
      </c>
      <c r="G498" s="75">
        <v>610</v>
      </c>
      <c r="H498" s="1284">
        <v>51</v>
      </c>
      <c r="I498" s="1242">
        <v>31110</v>
      </c>
      <c r="J498" s="1229">
        <f>ROUND(I508*0.9,0)</f>
        <v>561109</v>
      </c>
    </row>
    <row r="499" spans="1:10" s="453" customFormat="1">
      <c r="A499" s="1257"/>
      <c r="B499" s="1254"/>
      <c r="C499" s="1264"/>
      <c r="D499" s="1264"/>
      <c r="E499" s="365" t="s">
        <v>2054</v>
      </c>
      <c r="F499" s="385" t="s">
        <v>1315</v>
      </c>
      <c r="G499" s="75">
        <v>610</v>
      </c>
      <c r="H499" s="1284"/>
      <c r="I499" s="1242"/>
      <c r="J499" s="1230"/>
    </row>
    <row r="500" spans="1:10" s="455" customFormat="1">
      <c r="A500" s="1257"/>
      <c r="B500" s="1254"/>
      <c r="C500" s="1264"/>
      <c r="D500" s="1264"/>
      <c r="E500" s="454" t="s">
        <v>2055</v>
      </c>
      <c r="F500" s="1285" t="s">
        <v>1315</v>
      </c>
      <c r="G500" s="75">
        <v>484.42</v>
      </c>
      <c r="H500" s="373">
        <v>199.5</v>
      </c>
      <c r="I500" s="527">
        <v>96641.79</v>
      </c>
      <c r="J500" s="1230"/>
    </row>
    <row r="501" spans="1:10" s="455" customFormat="1">
      <c r="A501" s="1257"/>
      <c r="B501" s="1254"/>
      <c r="C501" s="1264"/>
      <c r="D501" s="1264"/>
      <c r="E501" s="454" t="s">
        <v>2056</v>
      </c>
      <c r="F501" s="1285"/>
      <c r="G501" s="75">
        <v>125.58</v>
      </c>
      <c r="H501" s="373">
        <v>240</v>
      </c>
      <c r="I501" s="527">
        <v>30139.200000000001</v>
      </c>
      <c r="J501" s="1230"/>
    </row>
    <row r="502" spans="1:10" s="455" customFormat="1" ht="24">
      <c r="A502" s="1257"/>
      <c r="B502" s="1254"/>
      <c r="C502" s="1264"/>
      <c r="D502" s="1263" t="s">
        <v>1961</v>
      </c>
      <c r="E502" s="365" t="s">
        <v>2057</v>
      </c>
      <c r="F502" s="385" t="s">
        <v>1315</v>
      </c>
      <c r="G502" s="75">
        <v>1324</v>
      </c>
      <c r="H502" s="1284">
        <v>51</v>
      </c>
      <c r="I502" s="1242">
        <v>67524</v>
      </c>
      <c r="J502" s="1230"/>
    </row>
    <row r="503" spans="1:10" s="455" customFormat="1">
      <c r="A503" s="1257"/>
      <c r="B503" s="1254"/>
      <c r="C503" s="1264"/>
      <c r="D503" s="1264"/>
      <c r="E503" s="365" t="s">
        <v>2054</v>
      </c>
      <c r="F503" s="385" t="s">
        <v>1315</v>
      </c>
      <c r="G503" s="75">
        <v>1324</v>
      </c>
      <c r="H503" s="1284"/>
      <c r="I503" s="1242"/>
      <c r="J503" s="1230"/>
    </row>
    <row r="504" spans="1:10" s="455" customFormat="1">
      <c r="A504" s="1257"/>
      <c r="B504" s="1254"/>
      <c r="C504" s="1264"/>
      <c r="D504" s="1280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230"/>
    </row>
    <row r="505" spans="1:10" s="453" customFormat="1">
      <c r="A505" s="1275"/>
      <c r="B505" s="1277"/>
      <c r="C505" s="1265"/>
      <c r="D505" s="458" t="s">
        <v>1332</v>
      </c>
      <c r="E505" s="459"/>
      <c r="F505" s="460"/>
      <c r="G505" s="461"/>
      <c r="H505" s="462"/>
      <c r="I505" s="510">
        <v>503454.99</v>
      </c>
      <c r="J505" s="1230"/>
    </row>
    <row r="506" spans="1:10" s="453" customFormat="1">
      <c r="A506" s="1275"/>
      <c r="B506" s="1277"/>
      <c r="C506" s="1265"/>
      <c r="D506" s="458" t="s">
        <v>1742</v>
      </c>
      <c r="E506" s="459"/>
      <c r="F506" s="460"/>
      <c r="G506" s="463"/>
      <c r="H506" s="462"/>
      <c r="I506" s="510">
        <v>60000</v>
      </c>
      <c r="J506" s="1230"/>
    </row>
    <row r="507" spans="1:10" s="455" customFormat="1">
      <c r="A507" s="1257"/>
      <c r="B507" s="1254"/>
      <c r="C507" s="1264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230"/>
    </row>
    <row r="508" spans="1:10" s="453" customFormat="1">
      <c r="A508" s="1276"/>
      <c r="B508" s="1278"/>
      <c r="C508" s="1266"/>
      <c r="D508" s="458" t="s">
        <v>1342</v>
      </c>
      <c r="E508" s="459"/>
      <c r="F508" s="460"/>
      <c r="G508" s="468"/>
      <c r="H508" s="462"/>
      <c r="I508" s="510">
        <v>623454.99</v>
      </c>
      <c r="J508" s="1231"/>
    </row>
    <row r="509" spans="1:10" s="455" customFormat="1">
      <c r="A509" s="1262">
        <v>2</v>
      </c>
      <c r="B509" s="1272" t="s">
        <v>670</v>
      </c>
      <c r="C509" s="1240" t="s">
        <v>1312</v>
      </c>
      <c r="D509" s="1256" t="s">
        <v>2060</v>
      </c>
      <c r="E509" s="1253" t="s">
        <v>2061</v>
      </c>
      <c r="F509" s="1256" t="s">
        <v>1745</v>
      </c>
      <c r="G509" s="469" t="s">
        <v>2062</v>
      </c>
      <c r="H509" s="457">
        <v>1632</v>
      </c>
      <c r="I509" s="527">
        <v>17952</v>
      </c>
      <c r="J509" s="1229">
        <f>ROUND(I523*0.9,0)</f>
        <v>956698</v>
      </c>
    </row>
    <row r="510" spans="1:10" s="455" customFormat="1">
      <c r="A510" s="1262"/>
      <c r="B510" s="1272"/>
      <c r="C510" s="1240"/>
      <c r="D510" s="1257"/>
      <c r="E510" s="1255"/>
      <c r="F510" s="1258"/>
      <c r="G510" s="470" t="s">
        <v>2063</v>
      </c>
      <c r="H510" s="457">
        <v>2532</v>
      </c>
      <c r="I510" s="527">
        <v>5064</v>
      </c>
      <c r="J510" s="1230"/>
    </row>
    <row r="511" spans="1:10" s="455" customFormat="1">
      <c r="A511" s="1262"/>
      <c r="B511" s="1272"/>
      <c r="C511" s="1240"/>
      <c r="D511" s="1257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230"/>
    </row>
    <row r="512" spans="1:10" s="455" customFormat="1">
      <c r="A512" s="1262"/>
      <c r="B512" s="1272"/>
      <c r="C512" s="1240"/>
      <c r="D512" s="1257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230"/>
    </row>
    <row r="513" spans="1:10" s="455" customFormat="1">
      <c r="A513" s="1262"/>
      <c r="B513" s="1272"/>
      <c r="C513" s="1240"/>
      <c r="D513" s="1257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230"/>
    </row>
    <row r="514" spans="1:10" s="455" customFormat="1">
      <c r="A514" s="1262"/>
      <c r="B514" s="1272"/>
      <c r="C514" s="1240"/>
      <c r="D514" s="1257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230"/>
    </row>
    <row r="515" spans="1:10" s="455" customFormat="1">
      <c r="A515" s="1262"/>
      <c r="B515" s="1272"/>
      <c r="C515" s="1240"/>
      <c r="D515" s="1257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230"/>
    </row>
    <row r="516" spans="1:10" s="455" customFormat="1">
      <c r="A516" s="1262"/>
      <c r="B516" s="1272"/>
      <c r="C516" s="1240"/>
      <c r="D516" s="1258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230"/>
    </row>
    <row r="517" spans="1:10" s="455" customFormat="1" ht="24">
      <c r="A517" s="1262"/>
      <c r="B517" s="1272"/>
      <c r="C517" s="1240"/>
      <c r="D517" s="1263" t="s">
        <v>2070</v>
      </c>
      <c r="E517" s="465" t="s">
        <v>2071</v>
      </c>
      <c r="F517" s="466" t="s">
        <v>1315</v>
      </c>
      <c r="G517" s="467">
        <v>2250</v>
      </c>
      <c r="H517" s="1241">
        <v>51</v>
      </c>
      <c r="I517" s="1242">
        <v>114750</v>
      </c>
      <c r="J517" s="1230"/>
    </row>
    <row r="518" spans="1:10" s="455" customFormat="1">
      <c r="A518" s="1262"/>
      <c r="B518" s="1272"/>
      <c r="C518" s="1240"/>
      <c r="D518" s="1264"/>
      <c r="E518" s="465" t="s">
        <v>2054</v>
      </c>
      <c r="F518" s="466" t="s">
        <v>1315</v>
      </c>
      <c r="G518" s="467">
        <v>2250</v>
      </c>
      <c r="H518" s="1241"/>
      <c r="I518" s="1242"/>
      <c r="J518" s="1230"/>
    </row>
    <row r="519" spans="1:10" s="455" customFormat="1">
      <c r="A519" s="1262"/>
      <c r="B519" s="1272"/>
      <c r="C519" s="1240"/>
      <c r="D519" s="1280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230"/>
    </row>
    <row r="520" spans="1:10" s="453" customFormat="1">
      <c r="A520" s="1271"/>
      <c r="B520" s="1273"/>
      <c r="C520" s="1259"/>
      <c r="D520" s="458" t="s">
        <v>1332</v>
      </c>
      <c r="E520" s="459"/>
      <c r="F520" s="460"/>
      <c r="G520" s="463"/>
      <c r="H520" s="462"/>
      <c r="I520" s="510">
        <v>922319.59999999905</v>
      </c>
      <c r="J520" s="1230"/>
    </row>
    <row r="521" spans="1:10" s="453" customFormat="1">
      <c r="A521" s="1271"/>
      <c r="B521" s="1273"/>
      <c r="C521" s="1259"/>
      <c r="D521" s="458" t="s">
        <v>1742</v>
      </c>
      <c r="E521" s="459"/>
      <c r="F521" s="460"/>
      <c r="G521" s="463"/>
      <c r="H521" s="462"/>
      <c r="I521" s="510">
        <v>110678.352</v>
      </c>
      <c r="J521" s="1230"/>
    </row>
    <row r="522" spans="1:10" s="455" customFormat="1">
      <c r="A522" s="1262"/>
      <c r="B522" s="1272"/>
      <c r="C522" s="1240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230"/>
    </row>
    <row r="523" spans="1:10" s="453" customFormat="1">
      <c r="A523" s="1271"/>
      <c r="B523" s="1273"/>
      <c r="C523" s="1259"/>
      <c r="D523" s="458" t="s">
        <v>1342</v>
      </c>
      <c r="E523" s="459"/>
      <c r="F523" s="460"/>
      <c r="G523" s="468"/>
      <c r="H523" s="462"/>
      <c r="I523" s="510">
        <v>1062997.952</v>
      </c>
      <c r="J523" s="1231"/>
    </row>
    <row r="524" spans="1:10" s="455" customFormat="1" ht="24">
      <c r="A524" s="1262">
        <v>3</v>
      </c>
      <c r="B524" s="1272" t="s">
        <v>2074</v>
      </c>
      <c r="C524" s="1240" t="s">
        <v>1312</v>
      </c>
      <c r="D524" s="1256" t="s">
        <v>2075</v>
      </c>
      <c r="E524" s="465" t="s">
        <v>2076</v>
      </c>
      <c r="F524" s="466" t="s">
        <v>1315</v>
      </c>
      <c r="G524" s="469">
        <v>749</v>
      </c>
      <c r="H524" s="1241">
        <v>380</v>
      </c>
      <c r="I524" s="1242">
        <v>284620</v>
      </c>
      <c r="J524" s="1229">
        <f>ROUND(I535*0.9,0)</f>
        <v>868907</v>
      </c>
    </row>
    <row r="525" spans="1:10" s="455" customFormat="1" ht="24">
      <c r="A525" s="1262"/>
      <c r="B525" s="1272"/>
      <c r="C525" s="1240"/>
      <c r="D525" s="1258"/>
      <c r="E525" s="465" t="s">
        <v>1935</v>
      </c>
      <c r="F525" s="466" t="s">
        <v>1315</v>
      </c>
      <c r="G525" s="467">
        <v>749</v>
      </c>
      <c r="H525" s="1241"/>
      <c r="I525" s="1242"/>
      <c r="J525" s="1230"/>
    </row>
    <row r="526" spans="1:10" s="455" customFormat="1" ht="24">
      <c r="A526" s="1262"/>
      <c r="B526" s="1272"/>
      <c r="C526" s="1240"/>
      <c r="D526" s="1256" t="s">
        <v>2077</v>
      </c>
      <c r="E526" s="465" t="s">
        <v>2053</v>
      </c>
      <c r="F526" s="466" t="s">
        <v>1315</v>
      </c>
      <c r="G526" s="467">
        <v>425.5</v>
      </c>
      <c r="H526" s="1241">
        <v>51</v>
      </c>
      <c r="I526" s="1242">
        <v>21700.5</v>
      </c>
      <c r="J526" s="1230"/>
    </row>
    <row r="527" spans="1:10" s="455" customFormat="1">
      <c r="A527" s="1262"/>
      <c r="B527" s="1272"/>
      <c r="C527" s="1240"/>
      <c r="D527" s="1257"/>
      <c r="E527" s="465" t="s">
        <v>2054</v>
      </c>
      <c r="F527" s="466" t="s">
        <v>1315</v>
      </c>
      <c r="G527" s="467">
        <v>425.5</v>
      </c>
      <c r="H527" s="1241"/>
      <c r="I527" s="1242"/>
      <c r="J527" s="1230"/>
    </row>
    <row r="528" spans="1:10" s="455" customFormat="1">
      <c r="A528" s="1262"/>
      <c r="B528" s="1272"/>
      <c r="C528" s="1240"/>
      <c r="D528" s="1258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230"/>
    </row>
    <row r="529" spans="1:10" s="455" customFormat="1" ht="24">
      <c r="A529" s="1262"/>
      <c r="B529" s="1272"/>
      <c r="C529" s="1240"/>
      <c r="D529" s="1256" t="s">
        <v>1961</v>
      </c>
      <c r="E529" s="465" t="s">
        <v>2071</v>
      </c>
      <c r="F529" s="466" t="s">
        <v>1315</v>
      </c>
      <c r="G529" s="467">
        <v>1556</v>
      </c>
      <c r="H529" s="1241">
        <v>51</v>
      </c>
      <c r="I529" s="1242">
        <v>79356</v>
      </c>
      <c r="J529" s="1230"/>
    </row>
    <row r="530" spans="1:10" s="455" customFormat="1">
      <c r="A530" s="1262"/>
      <c r="B530" s="1272"/>
      <c r="C530" s="1240"/>
      <c r="D530" s="1257"/>
      <c r="E530" s="465" t="s">
        <v>2054</v>
      </c>
      <c r="F530" s="466" t="s">
        <v>1315</v>
      </c>
      <c r="G530" s="467">
        <v>1556</v>
      </c>
      <c r="H530" s="1241"/>
      <c r="I530" s="1242"/>
      <c r="J530" s="1230"/>
    </row>
    <row r="531" spans="1:10" s="455" customFormat="1">
      <c r="A531" s="1262"/>
      <c r="B531" s="1272"/>
      <c r="C531" s="1240"/>
      <c r="D531" s="1258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230"/>
    </row>
    <row r="532" spans="1:10" s="453" customFormat="1">
      <c r="A532" s="1271"/>
      <c r="B532" s="1273"/>
      <c r="C532" s="1259"/>
      <c r="D532" s="458" t="s">
        <v>1332</v>
      </c>
      <c r="E532" s="459"/>
      <c r="F532" s="460"/>
      <c r="G532" s="463"/>
      <c r="H532" s="462"/>
      <c r="I532" s="510">
        <v>814556.5</v>
      </c>
      <c r="J532" s="1230"/>
    </row>
    <row r="533" spans="1:10" s="453" customFormat="1">
      <c r="A533" s="1271"/>
      <c r="B533" s="1273"/>
      <c r="C533" s="1259"/>
      <c r="D533" s="458" t="s">
        <v>1742</v>
      </c>
      <c r="E533" s="459"/>
      <c r="F533" s="460"/>
      <c r="G533" s="463"/>
      <c r="H533" s="462"/>
      <c r="I533" s="510">
        <v>90896</v>
      </c>
      <c r="J533" s="1230"/>
    </row>
    <row r="534" spans="1:10" s="455" customFormat="1">
      <c r="A534" s="1262"/>
      <c r="B534" s="1272"/>
      <c r="C534" s="1240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230"/>
    </row>
    <row r="535" spans="1:10" s="453" customFormat="1">
      <c r="A535" s="1271"/>
      <c r="B535" s="1273"/>
      <c r="C535" s="1259"/>
      <c r="D535" s="458" t="s">
        <v>1342</v>
      </c>
      <c r="E535" s="459"/>
      <c r="F535" s="460"/>
      <c r="G535" s="468"/>
      <c r="H535" s="462"/>
      <c r="I535" s="510">
        <v>965452.5</v>
      </c>
      <c r="J535" s="1231"/>
    </row>
    <row r="536" spans="1:10" s="455" customFormat="1">
      <c r="A536" s="1262">
        <v>4</v>
      </c>
      <c r="B536" s="1272" t="s">
        <v>2078</v>
      </c>
      <c r="C536" s="1240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229">
        <f>ROUND(I543*0.9,0)</f>
        <v>2424196</v>
      </c>
    </row>
    <row r="537" spans="1:10" s="455" customFormat="1" ht="24">
      <c r="A537" s="1262"/>
      <c r="B537" s="1272"/>
      <c r="C537" s="1240"/>
      <c r="D537" s="1256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230"/>
    </row>
    <row r="538" spans="1:10" s="455" customFormat="1">
      <c r="A538" s="1262"/>
      <c r="B538" s="1272"/>
      <c r="C538" s="1240"/>
      <c r="D538" s="1257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230"/>
    </row>
    <row r="539" spans="1:10" s="455" customFormat="1" ht="24">
      <c r="A539" s="1262"/>
      <c r="B539" s="1272"/>
      <c r="C539" s="1240"/>
      <c r="D539" s="1258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230"/>
    </row>
    <row r="540" spans="1:10" s="453" customFormat="1">
      <c r="A540" s="1271"/>
      <c r="B540" s="1273"/>
      <c r="C540" s="1259"/>
      <c r="D540" s="458" t="s">
        <v>1332</v>
      </c>
      <c r="E540" s="459"/>
      <c r="F540" s="460"/>
      <c r="G540" s="463"/>
      <c r="H540" s="462"/>
      <c r="I540" s="510">
        <v>2421410</v>
      </c>
      <c r="J540" s="1230"/>
    </row>
    <row r="541" spans="1:10" s="453" customFormat="1">
      <c r="A541" s="1271"/>
      <c r="B541" s="1273"/>
      <c r="C541" s="1259"/>
      <c r="D541" s="458" t="s">
        <v>1742</v>
      </c>
      <c r="E541" s="459"/>
      <c r="F541" s="460"/>
      <c r="G541" s="463"/>
      <c r="H541" s="462"/>
      <c r="I541" s="510">
        <v>242141</v>
      </c>
      <c r="J541" s="1230"/>
    </row>
    <row r="542" spans="1:10" s="455" customFormat="1">
      <c r="A542" s="1262"/>
      <c r="B542" s="1272"/>
      <c r="C542" s="1240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230"/>
    </row>
    <row r="543" spans="1:10" s="453" customFormat="1">
      <c r="A543" s="1281"/>
      <c r="B543" s="1282"/>
      <c r="C543" s="1283"/>
      <c r="D543" s="474" t="s">
        <v>1342</v>
      </c>
      <c r="E543" s="475"/>
      <c r="F543" s="476"/>
      <c r="G543" s="477"/>
      <c r="H543" s="462"/>
      <c r="I543" s="510">
        <v>2693551</v>
      </c>
      <c r="J543" s="1231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62">
        <v>1</v>
      </c>
      <c r="B545" s="1272" t="s">
        <v>165</v>
      </c>
      <c r="C545" s="1240" t="s">
        <v>1312</v>
      </c>
      <c r="D545" s="1256" t="s">
        <v>2080</v>
      </c>
      <c r="E545" s="465" t="s">
        <v>2081</v>
      </c>
      <c r="F545" s="466" t="s">
        <v>1315</v>
      </c>
      <c r="G545" s="1263">
        <v>1750</v>
      </c>
      <c r="H545" s="1241">
        <v>400</v>
      </c>
      <c r="I545" s="1242">
        <v>700000</v>
      </c>
      <c r="J545" s="1229">
        <f>ROUND(I551*0.9,0)</f>
        <v>738176</v>
      </c>
    </row>
    <row r="546" spans="1:239" s="483" customFormat="1">
      <c r="A546" s="1262"/>
      <c r="B546" s="1272"/>
      <c r="C546" s="1240"/>
      <c r="D546" s="1258"/>
      <c r="E546" s="465" t="s">
        <v>2082</v>
      </c>
      <c r="F546" s="466" t="s">
        <v>1315</v>
      </c>
      <c r="G546" s="1280"/>
      <c r="H546" s="1241"/>
      <c r="I546" s="1242"/>
      <c r="J546" s="1230"/>
    </row>
    <row r="547" spans="1:239" s="483" customFormat="1">
      <c r="A547" s="1262"/>
      <c r="B547" s="1272"/>
      <c r="C547" s="1240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230"/>
    </row>
    <row r="548" spans="1:239" s="485" customFormat="1">
      <c r="A548" s="1271"/>
      <c r="B548" s="1273"/>
      <c r="C548" s="1259"/>
      <c r="D548" s="458" t="s">
        <v>1332</v>
      </c>
      <c r="E548" s="459"/>
      <c r="F548" s="460"/>
      <c r="G548" s="463"/>
      <c r="H548" s="462"/>
      <c r="I548" s="510">
        <v>714460</v>
      </c>
      <c r="J548" s="1230"/>
    </row>
    <row r="549" spans="1:239" s="485" customFormat="1">
      <c r="A549" s="1271"/>
      <c r="B549" s="1273"/>
      <c r="C549" s="1259"/>
      <c r="D549" s="458" t="s">
        <v>1742</v>
      </c>
      <c r="E549" s="459"/>
      <c r="F549" s="460"/>
      <c r="G549" s="463"/>
      <c r="H549" s="462"/>
      <c r="I549" s="510">
        <v>85735.2</v>
      </c>
      <c r="J549" s="1230"/>
    </row>
    <row r="550" spans="1:239" s="483" customFormat="1">
      <c r="A550" s="1262"/>
      <c r="B550" s="1272"/>
      <c r="C550" s="1240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230"/>
    </row>
    <row r="551" spans="1:239" s="485" customFormat="1">
      <c r="A551" s="1271"/>
      <c r="B551" s="1273"/>
      <c r="C551" s="1259"/>
      <c r="D551" s="458" t="s">
        <v>1342</v>
      </c>
      <c r="E551" s="459"/>
      <c r="F551" s="460"/>
      <c r="G551" s="468"/>
      <c r="H551" s="462"/>
      <c r="I551" s="510">
        <v>820195.2</v>
      </c>
      <c r="J551" s="1231"/>
    </row>
    <row r="552" spans="1:239" s="483" customFormat="1">
      <c r="A552" s="1262">
        <v>2</v>
      </c>
      <c r="B552" s="1272" t="s">
        <v>166</v>
      </c>
      <c r="C552" s="1240" t="s">
        <v>2085</v>
      </c>
      <c r="D552" s="1256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229">
        <f>ROUND(I558*0.8,0)</f>
        <v>123542</v>
      </c>
    </row>
    <row r="553" spans="1:239" s="483" customFormat="1">
      <c r="A553" s="1262"/>
      <c r="B553" s="1272"/>
      <c r="C553" s="1240"/>
      <c r="D553" s="1257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230"/>
    </row>
    <row r="554" spans="1:239" s="483" customFormat="1">
      <c r="A554" s="1262"/>
      <c r="B554" s="1272"/>
      <c r="C554" s="1240"/>
      <c r="D554" s="1257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230"/>
    </row>
    <row r="555" spans="1:239" s="483" customFormat="1" ht="45" customHeight="1">
      <c r="A555" s="1262"/>
      <c r="B555" s="1272"/>
      <c r="C555" s="1240"/>
      <c r="D555" s="1257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230"/>
    </row>
    <row r="556" spans="1:239" s="485" customFormat="1" ht="45" customHeight="1">
      <c r="A556" s="1271"/>
      <c r="B556" s="1273"/>
      <c r="C556" s="1259"/>
      <c r="D556" s="458" t="s">
        <v>1332</v>
      </c>
      <c r="E556" s="459"/>
      <c r="F556" s="460"/>
      <c r="G556" s="463"/>
      <c r="H556" s="462"/>
      <c r="I556" s="510">
        <v>138348</v>
      </c>
      <c r="J556" s="1230"/>
    </row>
    <row r="557" spans="1:239" s="485" customFormat="1" ht="45" customHeight="1">
      <c r="A557" s="1271"/>
      <c r="B557" s="1273"/>
      <c r="C557" s="1259"/>
      <c r="D557" s="458" t="s">
        <v>1742</v>
      </c>
      <c r="E557" s="459"/>
      <c r="F557" s="460"/>
      <c r="G557" s="463"/>
      <c r="H557" s="462"/>
      <c r="I557" s="510">
        <v>16080</v>
      </c>
      <c r="J557" s="1230"/>
    </row>
    <row r="558" spans="1:239" s="485" customFormat="1" ht="45" customHeight="1">
      <c r="A558" s="1271"/>
      <c r="B558" s="1273"/>
      <c r="C558" s="1259"/>
      <c r="D558" s="458" t="s">
        <v>1342</v>
      </c>
      <c r="E558" s="459"/>
      <c r="F558" s="460"/>
      <c r="G558" s="468"/>
      <c r="H558" s="462"/>
      <c r="I558" s="510">
        <v>154428</v>
      </c>
      <c r="J558" s="1231"/>
    </row>
    <row r="559" spans="1:239" s="489" customFormat="1" ht="75" hidden="1" customHeight="1">
      <c r="A559" s="1253">
        <v>3</v>
      </c>
      <c r="B559" s="1253" t="s">
        <v>168</v>
      </c>
      <c r="C559" s="1267" t="s">
        <v>1312</v>
      </c>
      <c r="D559" s="1272" t="s">
        <v>2091</v>
      </c>
      <c r="E559" s="1272" t="s">
        <v>2092</v>
      </c>
      <c r="F559" s="1272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54"/>
      <c r="B560" s="1254"/>
      <c r="C560" s="1268"/>
      <c r="D560" s="1253"/>
      <c r="E560" s="1272"/>
      <c r="F560" s="1272"/>
      <c r="G560" s="473">
        <v>174</v>
      </c>
      <c r="H560" s="487">
        <v>189.9</v>
      </c>
      <c r="I560" s="490">
        <v>33042.6</v>
      </c>
      <c r="J560" s="1229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54"/>
      <c r="B561" s="1254"/>
      <c r="C561" s="1268"/>
      <c r="D561" s="1253"/>
      <c r="E561" s="1272"/>
      <c r="F561" s="1272"/>
      <c r="G561" s="473">
        <v>33</v>
      </c>
      <c r="H561" s="487">
        <v>249.07</v>
      </c>
      <c r="I561" s="491">
        <v>8219.31</v>
      </c>
      <c r="J561" s="1232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54"/>
      <c r="B562" s="1254"/>
      <c r="C562" s="1268"/>
      <c r="D562" s="1253"/>
      <c r="E562" s="1272"/>
      <c r="F562" s="1272"/>
      <c r="G562" s="473">
        <v>174</v>
      </c>
      <c r="H562" s="487">
        <v>150</v>
      </c>
      <c r="I562" s="491">
        <v>26100</v>
      </c>
      <c r="J562" s="1232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54"/>
      <c r="B563" s="1254"/>
      <c r="C563" s="1268"/>
      <c r="D563" s="1253"/>
      <c r="E563" s="1272"/>
      <c r="F563" s="1272"/>
      <c r="G563" s="473">
        <v>174</v>
      </c>
      <c r="H563" s="487">
        <v>241.011494252874</v>
      </c>
      <c r="I563" s="491">
        <v>41936.000000000102</v>
      </c>
      <c r="J563" s="1232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54"/>
      <c r="B564" s="1254"/>
      <c r="C564" s="1268"/>
      <c r="D564" s="1253"/>
      <c r="E564" s="1272"/>
      <c r="F564" s="1272"/>
      <c r="G564" s="473">
        <v>19.8</v>
      </c>
      <c r="H564" s="487">
        <v>47.5</v>
      </c>
      <c r="I564" s="491">
        <v>940.5</v>
      </c>
      <c r="J564" s="1232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54"/>
      <c r="B565" s="1254"/>
      <c r="C565" s="1268"/>
      <c r="D565" s="1253"/>
      <c r="E565" s="1272"/>
      <c r="F565" s="1272"/>
      <c r="G565" s="473">
        <v>1</v>
      </c>
      <c r="H565" s="487">
        <v>1835</v>
      </c>
      <c r="I565" s="491">
        <v>1835</v>
      </c>
      <c r="J565" s="1232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54"/>
      <c r="B566" s="1254"/>
      <c r="C566" s="1268"/>
      <c r="D566" s="1253"/>
      <c r="E566" s="1272"/>
      <c r="F566" s="1272"/>
      <c r="G566" s="492">
        <v>174</v>
      </c>
      <c r="H566" s="493">
        <v>225.6</v>
      </c>
      <c r="I566" s="494">
        <v>39254.400000000001</v>
      </c>
      <c r="J566" s="1232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54"/>
      <c r="B567" s="1254"/>
      <c r="C567" s="1268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232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54"/>
      <c r="B568" s="1254"/>
      <c r="C568" s="1268"/>
      <c r="D568" s="459" t="s">
        <v>1332</v>
      </c>
      <c r="E568" s="465"/>
      <c r="F568" s="465"/>
      <c r="G568" s="469"/>
      <c r="H568" s="496"/>
      <c r="I568" s="523">
        <v>669537.96965166798</v>
      </c>
      <c r="J568" s="1232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54"/>
      <c r="B569" s="1254"/>
      <c r="C569" s="1268"/>
      <c r="D569" s="459" t="s">
        <v>1334</v>
      </c>
      <c r="E569" s="465"/>
      <c r="F569" s="465"/>
      <c r="G569" s="473"/>
      <c r="H569" s="487"/>
      <c r="I569" s="526">
        <v>80344.556358200207</v>
      </c>
      <c r="J569" s="1232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55"/>
      <c r="B570" s="1255"/>
      <c r="C570" s="1279"/>
      <c r="D570" s="459" t="s">
        <v>1342</v>
      </c>
      <c r="E570" s="465"/>
      <c r="F570" s="465"/>
      <c r="G570" s="467"/>
      <c r="H570" s="497"/>
      <c r="I570" s="522">
        <v>749882.52600986802</v>
      </c>
      <c r="J570" s="1233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63">
        <v>1</v>
      </c>
      <c r="B572" s="1267" t="s">
        <v>228</v>
      </c>
      <c r="C572" s="1263" t="s">
        <v>1312</v>
      </c>
      <c r="D572" s="1256" t="s">
        <v>1684</v>
      </c>
      <c r="E572" s="1253" t="s">
        <v>2096</v>
      </c>
      <c r="F572" s="1256" t="s">
        <v>1315</v>
      </c>
      <c r="G572" s="467">
        <v>17.010000000000002</v>
      </c>
      <c r="H572" s="457">
        <v>2500</v>
      </c>
      <c r="I572" s="527">
        <v>42525</v>
      </c>
      <c r="J572" s="1229">
        <f>ROUND(I577*0.9,0)</f>
        <v>497621</v>
      </c>
    </row>
    <row r="573" spans="1:239" s="485" customFormat="1">
      <c r="A573" s="1264"/>
      <c r="B573" s="1268"/>
      <c r="C573" s="1264"/>
      <c r="D573" s="1258"/>
      <c r="E573" s="1255"/>
      <c r="F573" s="1258"/>
      <c r="G573" s="467">
        <v>1</v>
      </c>
      <c r="H573" s="457">
        <v>2347</v>
      </c>
      <c r="I573" s="527">
        <v>2347</v>
      </c>
      <c r="J573" s="1232"/>
    </row>
    <row r="574" spans="1:239" s="485" customFormat="1" ht="108">
      <c r="A574" s="1264"/>
      <c r="B574" s="1268"/>
      <c r="C574" s="1264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232"/>
    </row>
    <row r="575" spans="1:239" s="485" customFormat="1">
      <c r="A575" s="1265"/>
      <c r="B575" s="1269"/>
      <c r="C575" s="1265"/>
      <c r="D575" s="458" t="s">
        <v>1332</v>
      </c>
      <c r="E575" s="459"/>
      <c r="F575" s="460"/>
      <c r="G575" s="463"/>
      <c r="H575" s="462"/>
      <c r="I575" s="510">
        <v>493672</v>
      </c>
      <c r="J575" s="1232"/>
    </row>
    <row r="576" spans="1:239" s="485" customFormat="1">
      <c r="A576" s="1265"/>
      <c r="B576" s="1269"/>
      <c r="C576" s="1265"/>
      <c r="D576" s="458" t="s">
        <v>1742</v>
      </c>
      <c r="E576" s="459"/>
      <c r="F576" s="460"/>
      <c r="G576" s="463"/>
      <c r="H576" s="462"/>
      <c r="I576" s="510">
        <v>59240.639999999999</v>
      </c>
      <c r="J576" s="1232"/>
    </row>
    <row r="577" spans="1:10" s="485" customFormat="1">
      <c r="A577" s="1266"/>
      <c r="B577" s="1270"/>
      <c r="C577" s="1266"/>
      <c r="D577" s="458" t="s">
        <v>1342</v>
      </c>
      <c r="E577" s="459"/>
      <c r="F577" s="460"/>
      <c r="G577" s="463"/>
      <c r="H577" s="462"/>
      <c r="I577" s="510">
        <v>552912.64000000001</v>
      </c>
      <c r="J577" s="1233"/>
    </row>
    <row r="578" spans="1:10" s="483" customFormat="1">
      <c r="A578" s="1263">
        <v>2</v>
      </c>
      <c r="B578" s="1267" t="s">
        <v>1015</v>
      </c>
      <c r="C578" s="1263" t="s">
        <v>1312</v>
      </c>
      <c r="D578" s="1256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229">
        <f>ROUND(I583*0.8,0)</f>
        <v>27172</v>
      </c>
    </row>
    <row r="579" spans="1:10" s="483" customFormat="1" ht="72">
      <c r="A579" s="1264"/>
      <c r="B579" s="1268"/>
      <c r="C579" s="1264"/>
      <c r="D579" s="1257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230"/>
    </row>
    <row r="580" spans="1:10" s="483" customFormat="1" ht="48">
      <c r="A580" s="1264"/>
      <c r="B580" s="1268"/>
      <c r="C580" s="1264"/>
      <c r="D580" s="1258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230"/>
    </row>
    <row r="581" spans="1:10" s="485" customFormat="1">
      <c r="A581" s="1265"/>
      <c r="B581" s="1269"/>
      <c r="C581" s="1265"/>
      <c r="D581" s="458" t="s">
        <v>1332</v>
      </c>
      <c r="E581" s="459"/>
      <c r="F581" s="460"/>
      <c r="G581" s="461"/>
      <c r="H581" s="462"/>
      <c r="I581" s="510">
        <v>30326.240000000002</v>
      </c>
      <c r="J581" s="1230"/>
    </row>
    <row r="582" spans="1:10" s="485" customFormat="1">
      <c r="A582" s="1265"/>
      <c r="B582" s="1269"/>
      <c r="C582" s="1265"/>
      <c r="D582" s="458" t="s">
        <v>1742</v>
      </c>
      <c r="E582" s="459"/>
      <c r="F582" s="460"/>
      <c r="G582" s="463"/>
      <c r="H582" s="462"/>
      <c r="I582" s="510">
        <v>3639.1487999999999</v>
      </c>
      <c r="J582" s="1230"/>
    </row>
    <row r="583" spans="1:10" s="485" customFormat="1">
      <c r="A583" s="1266"/>
      <c r="B583" s="1270"/>
      <c r="C583" s="1266"/>
      <c r="D583" s="458" t="s">
        <v>1342</v>
      </c>
      <c r="E583" s="459"/>
      <c r="F583" s="460"/>
      <c r="G583" s="463"/>
      <c r="H583" s="462"/>
      <c r="I583" s="510">
        <v>33965.388800000001</v>
      </c>
      <c r="J583" s="1231"/>
    </row>
    <row r="584" spans="1:10" s="483" customFormat="1">
      <c r="A584" s="1263">
        <v>3</v>
      </c>
      <c r="B584" s="1267" t="s">
        <v>2101</v>
      </c>
      <c r="C584" s="1263" t="s">
        <v>1312</v>
      </c>
      <c r="D584" s="1256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229">
        <f>ROUND(I591*0.8,0)</f>
        <v>316866</v>
      </c>
    </row>
    <row r="585" spans="1:10" s="483" customFormat="1">
      <c r="A585" s="1264"/>
      <c r="B585" s="1268"/>
      <c r="C585" s="1264"/>
      <c r="D585" s="1257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230"/>
    </row>
    <row r="586" spans="1:10" s="483" customFormat="1">
      <c r="A586" s="1264"/>
      <c r="B586" s="1268"/>
      <c r="C586" s="1264"/>
      <c r="D586" s="1257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230"/>
    </row>
    <row r="587" spans="1:10" s="483" customFormat="1">
      <c r="A587" s="1264"/>
      <c r="B587" s="1268"/>
      <c r="C587" s="1264"/>
      <c r="D587" s="1258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230"/>
    </row>
    <row r="588" spans="1:10" s="485" customFormat="1">
      <c r="A588" s="1265"/>
      <c r="B588" s="1269"/>
      <c r="C588" s="1265"/>
      <c r="D588" s="458" t="s">
        <v>1332</v>
      </c>
      <c r="E588" s="459"/>
      <c r="F588" s="460"/>
      <c r="G588" s="463"/>
      <c r="H588" s="462"/>
      <c r="I588" s="510">
        <v>347216.06</v>
      </c>
      <c r="J588" s="1230"/>
    </row>
    <row r="589" spans="1:10" s="485" customFormat="1">
      <c r="A589" s="1265"/>
      <c r="B589" s="1269"/>
      <c r="C589" s="1265"/>
      <c r="D589" s="458" t="s">
        <v>1742</v>
      </c>
      <c r="E589" s="459"/>
      <c r="F589" s="460"/>
      <c r="G589" s="463"/>
      <c r="H589" s="462"/>
      <c r="I589" s="510">
        <v>41665.927199999998</v>
      </c>
      <c r="J589" s="1230"/>
    </row>
    <row r="590" spans="1:10" s="483" customFormat="1">
      <c r="A590" s="1264"/>
      <c r="B590" s="1268"/>
      <c r="C590" s="1264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230"/>
    </row>
    <row r="591" spans="1:10" s="485" customFormat="1">
      <c r="A591" s="1266"/>
      <c r="B591" s="1270"/>
      <c r="C591" s="1266"/>
      <c r="D591" s="458" t="s">
        <v>1342</v>
      </c>
      <c r="E591" s="459"/>
      <c r="F591" s="460"/>
      <c r="G591" s="468"/>
      <c r="H591" s="462"/>
      <c r="I591" s="510">
        <v>396081.98719999997</v>
      </c>
      <c r="J591" s="1231"/>
    </row>
    <row r="592" spans="1:10" s="483" customFormat="1">
      <c r="A592" s="1256">
        <v>4</v>
      </c>
      <c r="B592" s="1267" t="s">
        <v>1012</v>
      </c>
      <c r="C592" s="1263" t="s">
        <v>1312</v>
      </c>
      <c r="D592" s="1256" t="s">
        <v>1684</v>
      </c>
      <c r="E592" s="1253" t="s">
        <v>2105</v>
      </c>
      <c r="F592" s="1256" t="s">
        <v>1315</v>
      </c>
      <c r="G592" s="469">
        <v>135</v>
      </c>
      <c r="H592" s="457">
        <v>222.3</v>
      </c>
      <c r="I592" s="527">
        <v>30010.5</v>
      </c>
      <c r="J592" s="1229">
        <f>ROUND(I600*0.8,0)</f>
        <v>234838</v>
      </c>
    </row>
    <row r="593" spans="1:10" s="483" customFormat="1">
      <c r="A593" s="1257"/>
      <c r="B593" s="1268"/>
      <c r="C593" s="1264"/>
      <c r="D593" s="1257"/>
      <c r="E593" s="1254"/>
      <c r="F593" s="1257"/>
      <c r="G593" s="467">
        <v>135</v>
      </c>
      <c r="H593" s="457">
        <v>97</v>
      </c>
      <c r="I593" s="527">
        <v>13095</v>
      </c>
      <c r="J593" s="1230"/>
    </row>
    <row r="594" spans="1:10" s="483" customFormat="1">
      <c r="A594" s="1257"/>
      <c r="B594" s="1268"/>
      <c r="C594" s="1264"/>
      <c r="D594" s="1257"/>
      <c r="E594" s="1254"/>
      <c r="F594" s="1257"/>
      <c r="G594" s="467">
        <v>249.48</v>
      </c>
      <c r="H594" s="457">
        <v>245.25</v>
      </c>
      <c r="I594" s="527">
        <v>61184.97</v>
      </c>
      <c r="J594" s="1230"/>
    </row>
    <row r="595" spans="1:10" s="483" customFormat="1">
      <c r="A595" s="1257"/>
      <c r="B595" s="1268"/>
      <c r="C595" s="1264"/>
      <c r="D595" s="1257"/>
      <c r="E595" s="1254"/>
      <c r="F595" s="1257"/>
      <c r="G595" s="467">
        <v>135</v>
      </c>
      <c r="H595" s="457">
        <v>225.6</v>
      </c>
      <c r="I595" s="527">
        <v>30456</v>
      </c>
      <c r="J595" s="1230"/>
    </row>
    <row r="596" spans="1:10" s="483" customFormat="1">
      <c r="A596" s="1257"/>
      <c r="B596" s="1268"/>
      <c r="C596" s="1264"/>
      <c r="D596" s="1257"/>
      <c r="E596" s="1254"/>
      <c r="F596" s="1257"/>
      <c r="G596" s="467">
        <v>1</v>
      </c>
      <c r="H596" s="457">
        <v>14850</v>
      </c>
      <c r="I596" s="527">
        <v>14850</v>
      </c>
      <c r="J596" s="1230"/>
    </row>
    <row r="597" spans="1:10" s="483" customFormat="1">
      <c r="A597" s="1257"/>
      <c r="B597" s="1268"/>
      <c r="C597" s="1264"/>
      <c r="D597" s="1258"/>
      <c r="E597" s="1255"/>
      <c r="F597" s="1258"/>
      <c r="G597" s="467">
        <v>90</v>
      </c>
      <c r="H597" s="457">
        <v>1250</v>
      </c>
      <c r="I597" s="527">
        <v>112500</v>
      </c>
      <c r="J597" s="1230"/>
    </row>
    <row r="598" spans="1:10" s="485" customFormat="1">
      <c r="A598" s="1275"/>
      <c r="B598" s="1269"/>
      <c r="C598" s="1265"/>
      <c r="D598" s="458" t="s">
        <v>1332</v>
      </c>
      <c r="E598" s="459"/>
      <c r="F598" s="460"/>
      <c r="G598" s="461"/>
      <c r="H598" s="462"/>
      <c r="I598" s="510">
        <v>262096.47</v>
      </c>
      <c r="J598" s="1230"/>
    </row>
    <row r="599" spans="1:10" s="485" customFormat="1">
      <c r="A599" s="1275"/>
      <c r="B599" s="1269"/>
      <c r="C599" s="1265"/>
      <c r="D599" s="458" t="s">
        <v>1742</v>
      </c>
      <c r="E599" s="459"/>
      <c r="F599" s="460"/>
      <c r="G599" s="463"/>
      <c r="H599" s="462"/>
      <c r="I599" s="510">
        <v>31451.576400000002</v>
      </c>
      <c r="J599" s="1230"/>
    </row>
    <row r="600" spans="1:10" s="485" customFormat="1">
      <c r="A600" s="1276"/>
      <c r="B600" s="1270"/>
      <c r="C600" s="1266"/>
      <c r="D600" s="458" t="s">
        <v>1342</v>
      </c>
      <c r="E600" s="459"/>
      <c r="F600" s="460"/>
      <c r="G600" s="477"/>
      <c r="H600" s="462"/>
      <c r="I600" s="510">
        <v>293548.04639999999</v>
      </c>
      <c r="J600" s="1231"/>
    </row>
    <row r="601" spans="1:10" s="483" customFormat="1">
      <c r="A601" s="1263">
        <v>5</v>
      </c>
      <c r="B601" s="1267" t="s">
        <v>2106</v>
      </c>
      <c r="C601" s="1263" t="s">
        <v>1312</v>
      </c>
      <c r="D601" s="1256" t="s">
        <v>1684</v>
      </c>
      <c r="E601" s="1253" t="s">
        <v>2107</v>
      </c>
      <c r="F601" s="1256" t="s">
        <v>1315</v>
      </c>
      <c r="G601" s="469">
        <v>240</v>
      </c>
      <c r="H601" s="457">
        <v>222.3</v>
      </c>
      <c r="I601" s="527">
        <v>53352</v>
      </c>
      <c r="J601" s="1229">
        <f>ROUND(I609*0.8,0)</f>
        <v>408377</v>
      </c>
    </row>
    <row r="602" spans="1:10" s="483" customFormat="1">
      <c r="A602" s="1264"/>
      <c r="B602" s="1268"/>
      <c r="C602" s="1264"/>
      <c r="D602" s="1257"/>
      <c r="E602" s="1254"/>
      <c r="F602" s="1257"/>
      <c r="G602" s="467">
        <v>240</v>
      </c>
      <c r="H602" s="457">
        <v>97</v>
      </c>
      <c r="I602" s="527">
        <v>23280</v>
      </c>
      <c r="J602" s="1230"/>
    </row>
    <row r="603" spans="1:10" s="483" customFormat="1">
      <c r="A603" s="1264"/>
      <c r="B603" s="1268"/>
      <c r="C603" s="1264"/>
      <c r="D603" s="1257"/>
      <c r="E603" s="1254"/>
      <c r="F603" s="1257"/>
      <c r="G603" s="467">
        <v>517.44000000000005</v>
      </c>
      <c r="H603" s="457">
        <v>245.25</v>
      </c>
      <c r="I603" s="527">
        <v>126902.16</v>
      </c>
      <c r="J603" s="1230"/>
    </row>
    <row r="604" spans="1:10" s="483" customFormat="1">
      <c r="A604" s="1264"/>
      <c r="B604" s="1268"/>
      <c r="C604" s="1264"/>
      <c r="D604" s="1257"/>
      <c r="E604" s="1254"/>
      <c r="F604" s="1257"/>
      <c r="G604" s="467">
        <v>240</v>
      </c>
      <c r="H604" s="457">
        <v>225.6</v>
      </c>
      <c r="I604" s="527">
        <v>54144</v>
      </c>
      <c r="J604" s="1230"/>
    </row>
    <row r="605" spans="1:10" s="483" customFormat="1">
      <c r="A605" s="1264"/>
      <c r="B605" s="1268"/>
      <c r="C605" s="1264"/>
      <c r="D605" s="1257"/>
      <c r="E605" s="1254"/>
      <c r="F605" s="1257"/>
      <c r="G605" s="467">
        <v>1</v>
      </c>
      <c r="H605" s="457">
        <v>23100</v>
      </c>
      <c r="I605" s="527">
        <v>23100</v>
      </c>
      <c r="J605" s="1230"/>
    </row>
    <row r="606" spans="1:10" s="483" customFormat="1">
      <c r="A606" s="1264"/>
      <c r="B606" s="1268"/>
      <c r="C606" s="1264"/>
      <c r="D606" s="1258"/>
      <c r="E606" s="1255"/>
      <c r="F606" s="1258"/>
      <c r="G606" s="500">
        <v>140</v>
      </c>
      <c r="H606" s="457">
        <v>1250</v>
      </c>
      <c r="I606" s="527">
        <v>175000</v>
      </c>
      <c r="J606" s="1230"/>
    </row>
    <row r="607" spans="1:10" s="485" customFormat="1">
      <c r="A607" s="1265"/>
      <c r="B607" s="1269"/>
      <c r="C607" s="1265"/>
      <c r="D607" s="458" t="s">
        <v>1332</v>
      </c>
      <c r="E607" s="459"/>
      <c r="F607" s="460"/>
      <c r="G607" s="463"/>
      <c r="H607" s="462"/>
      <c r="I607" s="510">
        <v>455778.16</v>
      </c>
      <c r="J607" s="1230"/>
    </row>
    <row r="608" spans="1:10" s="485" customFormat="1">
      <c r="A608" s="1265"/>
      <c r="B608" s="1269"/>
      <c r="C608" s="1265"/>
      <c r="D608" s="458" t="s">
        <v>1742</v>
      </c>
      <c r="E608" s="459"/>
      <c r="F608" s="460"/>
      <c r="G608" s="463"/>
      <c r="H608" s="462"/>
      <c r="I608" s="510">
        <v>54693.379200000003</v>
      </c>
      <c r="J608" s="1230"/>
    </row>
    <row r="609" spans="1:10" s="485" customFormat="1">
      <c r="A609" s="1266"/>
      <c r="B609" s="1270"/>
      <c r="C609" s="1266"/>
      <c r="D609" s="458" t="s">
        <v>1342</v>
      </c>
      <c r="E609" s="459"/>
      <c r="F609" s="460"/>
      <c r="G609" s="468"/>
      <c r="H609" s="462"/>
      <c r="I609" s="510">
        <v>510471.5392</v>
      </c>
      <c r="J609" s="1231"/>
    </row>
    <row r="610" spans="1:10" s="483" customFormat="1" ht="36">
      <c r="A610" s="1257">
        <v>6</v>
      </c>
      <c r="B610" s="1254" t="s">
        <v>542</v>
      </c>
      <c r="C610" s="1264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229">
        <f>ROUND(I614*0.8,0)</f>
        <v>335808</v>
      </c>
    </row>
    <row r="611" spans="1:10" s="485" customFormat="1">
      <c r="A611" s="1275"/>
      <c r="B611" s="1277"/>
      <c r="C611" s="1265"/>
      <c r="D611" s="458" t="s">
        <v>1332</v>
      </c>
      <c r="E611" s="459"/>
      <c r="F611" s="460"/>
      <c r="G611" s="463"/>
      <c r="H611" s="462"/>
      <c r="I611" s="510">
        <v>348000</v>
      </c>
      <c r="J611" s="1230"/>
    </row>
    <row r="612" spans="1:10" s="485" customFormat="1">
      <c r="A612" s="1275"/>
      <c r="B612" s="1277"/>
      <c r="C612" s="1265"/>
      <c r="D612" s="458" t="s">
        <v>1742</v>
      </c>
      <c r="E612" s="459"/>
      <c r="F612" s="460"/>
      <c r="G612" s="463"/>
      <c r="H612" s="462"/>
      <c r="I612" s="510">
        <v>41760</v>
      </c>
      <c r="J612" s="1230"/>
    </row>
    <row r="613" spans="1:10" s="483" customFormat="1">
      <c r="A613" s="1257"/>
      <c r="B613" s="1254"/>
      <c r="C613" s="1264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230"/>
    </row>
    <row r="614" spans="1:10" s="485" customFormat="1">
      <c r="A614" s="1276"/>
      <c r="B614" s="1278"/>
      <c r="C614" s="1266"/>
      <c r="D614" s="458" t="s">
        <v>1342</v>
      </c>
      <c r="E614" s="459"/>
      <c r="F614" s="460"/>
      <c r="G614" s="468"/>
      <c r="H614" s="462"/>
      <c r="I614" s="510">
        <v>419760</v>
      </c>
      <c r="J614" s="1231"/>
    </row>
    <row r="615" spans="1:10" s="483" customFormat="1">
      <c r="A615" s="1262">
        <v>7</v>
      </c>
      <c r="B615" s="1272" t="s">
        <v>2110</v>
      </c>
      <c r="C615" s="1240" t="s">
        <v>2111</v>
      </c>
      <c r="D615" s="1256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229">
        <f>ROUND(I621*0.8,0)</f>
        <v>45330</v>
      </c>
    </row>
    <row r="616" spans="1:10" s="483" customFormat="1">
      <c r="A616" s="1262"/>
      <c r="B616" s="1272"/>
      <c r="C616" s="1240"/>
      <c r="D616" s="1257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230"/>
    </row>
    <row r="617" spans="1:10" s="483" customFormat="1">
      <c r="A617" s="1262"/>
      <c r="B617" s="1272"/>
      <c r="C617" s="1240"/>
      <c r="D617" s="1258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230"/>
    </row>
    <row r="618" spans="1:10" s="485" customFormat="1">
      <c r="A618" s="1271"/>
      <c r="B618" s="1273"/>
      <c r="C618" s="1259"/>
      <c r="D618" s="458" t="s">
        <v>1332</v>
      </c>
      <c r="E618" s="459"/>
      <c r="F618" s="460"/>
      <c r="G618" s="463"/>
      <c r="H618" s="462"/>
      <c r="I618" s="510">
        <v>42556</v>
      </c>
      <c r="J618" s="1230"/>
    </row>
    <row r="619" spans="1:10" s="485" customFormat="1">
      <c r="A619" s="1271"/>
      <c r="B619" s="1273"/>
      <c r="C619" s="1259"/>
      <c r="D619" s="458" t="s">
        <v>1742</v>
      </c>
      <c r="E619" s="459"/>
      <c r="F619" s="460"/>
      <c r="G619" s="463"/>
      <c r="H619" s="462"/>
      <c r="I619" s="510">
        <v>5106.72</v>
      </c>
      <c r="J619" s="1230"/>
    </row>
    <row r="620" spans="1:10" s="483" customFormat="1">
      <c r="A620" s="1262"/>
      <c r="B620" s="1272"/>
      <c r="C620" s="1240"/>
      <c r="D620" s="1274" t="s">
        <v>1336</v>
      </c>
      <c r="E620" s="1274"/>
      <c r="F620" s="466" t="s">
        <v>1689</v>
      </c>
      <c r="G620" s="467">
        <v>10</v>
      </c>
      <c r="H620" s="457">
        <v>900</v>
      </c>
      <c r="I620" s="527">
        <v>9000</v>
      </c>
      <c r="J620" s="1230"/>
    </row>
    <row r="621" spans="1:10" s="485" customFormat="1">
      <c r="A621" s="1271"/>
      <c r="B621" s="1273"/>
      <c r="C621" s="1259"/>
      <c r="D621" s="458" t="s">
        <v>1342</v>
      </c>
      <c r="E621" s="459"/>
      <c r="F621" s="460"/>
      <c r="G621" s="468"/>
      <c r="H621" s="462"/>
      <c r="I621" s="510">
        <v>56662.720000000001</v>
      </c>
      <c r="J621" s="1231"/>
    </row>
    <row r="622" spans="1:10" s="483" customFormat="1">
      <c r="A622" s="1263">
        <v>8</v>
      </c>
      <c r="B622" s="1267" t="s">
        <v>1014</v>
      </c>
      <c r="C622" s="1263" t="s">
        <v>1312</v>
      </c>
      <c r="D622" s="1256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229">
        <f>ROUND(I629*0.8,0)</f>
        <v>74766</v>
      </c>
    </row>
    <row r="623" spans="1:10" s="483" customFormat="1">
      <c r="A623" s="1264"/>
      <c r="B623" s="1268"/>
      <c r="C623" s="1264"/>
      <c r="D623" s="1257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230"/>
    </row>
    <row r="624" spans="1:10" s="483" customFormat="1">
      <c r="A624" s="1264"/>
      <c r="B624" s="1268"/>
      <c r="C624" s="1264"/>
      <c r="D624" s="1257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230"/>
    </row>
    <row r="625" spans="1:10" s="483" customFormat="1">
      <c r="A625" s="1264"/>
      <c r="B625" s="1268"/>
      <c r="C625" s="1264"/>
      <c r="D625" s="1257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230"/>
    </row>
    <row r="626" spans="1:10" s="483" customFormat="1" ht="48">
      <c r="A626" s="1264"/>
      <c r="B626" s="1268"/>
      <c r="C626" s="1264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230"/>
    </row>
    <row r="627" spans="1:10" s="485" customFormat="1">
      <c r="A627" s="1265"/>
      <c r="B627" s="1269"/>
      <c r="C627" s="1265"/>
      <c r="D627" s="458" t="s">
        <v>1332</v>
      </c>
      <c r="E627" s="459"/>
      <c r="F627" s="460"/>
      <c r="G627" s="463"/>
      <c r="H627" s="462"/>
      <c r="I627" s="510">
        <v>83443.820000000007</v>
      </c>
      <c r="J627" s="1230"/>
    </row>
    <row r="628" spans="1:10" s="485" customFormat="1">
      <c r="A628" s="1265"/>
      <c r="B628" s="1269"/>
      <c r="C628" s="1265"/>
      <c r="D628" s="458" t="s">
        <v>1742</v>
      </c>
      <c r="E628" s="459"/>
      <c r="F628" s="460"/>
      <c r="G628" s="463"/>
      <c r="H628" s="462"/>
      <c r="I628" s="510">
        <v>10013.258400000001</v>
      </c>
      <c r="J628" s="1230"/>
    </row>
    <row r="629" spans="1:10" s="485" customFormat="1">
      <c r="A629" s="1266"/>
      <c r="B629" s="1270"/>
      <c r="C629" s="1266"/>
      <c r="D629" s="458" t="s">
        <v>1342</v>
      </c>
      <c r="E629" s="459"/>
      <c r="F629" s="460"/>
      <c r="G629" s="468"/>
      <c r="H629" s="462"/>
      <c r="I629" s="510">
        <v>93457.078399999999</v>
      </c>
      <c r="J629" s="1231"/>
    </row>
    <row r="630" spans="1:10" s="483" customFormat="1">
      <c r="A630" s="1263">
        <v>9</v>
      </c>
      <c r="B630" s="1267" t="s">
        <v>2121</v>
      </c>
      <c r="C630" s="1263" t="s">
        <v>1312</v>
      </c>
      <c r="D630" s="1256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229">
        <f>ROUND(I637*0.8,0)</f>
        <v>99918</v>
      </c>
    </row>
    <row r="631" spans="1:10" s="483" customFormat="1">
      <c r="A631" s="1264"/>
      <c r="B631" s="1268"/>
      <c r="C631" s="1264"/>
      <c r="D631" s="1257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230"/>
    </row>
    <row r="632" spans="1:10" s="483" customFormat="1">
      <c r="A632" s="1264"/>
      <c r="B632" s="1268"/>
      <c r="C632" s="1264"/>
      <c r="D632" s="1257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230"/>
    </row>
    <row r="633" spans="1:10" s="483" customFormat="1">
      <c r="A633" s="1264"/>
      <c r="B633" s="1268"/>
      <c r="C633" s="1264"/>
      <c r="D633" s="1257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230"/>
    </row>
    <row r="634" spans="1:10" s="483" customFormat="1" ht="48">
      <c r="A634" s="1264"/>
      <c r="B634" s="1268"/>
      <c r="C634" s="1264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230"/>
    </row>
    <row r="635" spans="1:10" s="485" customFormat="1">
      <c r="A635" s="1265"/>
      <c r="B635" s="1269"/>
      <c r="C635" s="1265"/>
      <c r="D635" s="458" t="s">
        <v>1332</v>
      </c>
      <c r="E635" s="459"/>
      <c r="F635" s="460"/>
      <c r="G635" s="463"/>
      <c r="H635" s="462"/>
      <c r="I635" s="510">
        <v>111515.7</v>
      </c>
      <c r="J635" s="1230"/>
    </row>
    <row r="636" spans="1:10" s="485" customFormat="1">
      <c r="A636" s="1265"/>
      <c r="B636" s="1269"/>
      <c r="C636" s="1265"/>
      <c r="D636" s="458" t="s">
        <v>1742</v>
      </c>
      <c r="E636" s="459"/>
      <c r="F636" s="460"/>
      <c r="G636" s="463"/>
      <c r="H636" s="462"/>
      <c r="I636" s="510">
        <v>13381.884</v>
      </c>
      <c r="J636" s="1230"/>
    </row>
    <row r="637" spans="1:10" s="485" customFormat="1">
      <c r="A637" s="1266"/>
      <c r="B637" s="1270"/>
      <c r="C637" s="1266"/>
      <c r="D637" s="458" t="s">
        <v>1342</v>
      </c>
      <c r="E637" s="459"/>
      <c r="F637" s="460"/>
      <c r="G637" s="468"/>
      <c r="H637" s="462"/>
      <c r="I637" s="510">
        <v>124897.584</v>
      </c>
      <c r="J637" s="1231"/>
    </row>
    <row r="638" spans="1:10" s="483" customFormat="1">
      <c r="A638" s="1262">
        <v>10</v>
      </c>
      <c r="B638" s="1272" t="s">
        <v>233</v>
      </c>
      <c r="C638" s="1240" t="s">
        <v>1312</v>
      </c>
      <c r="D638" s="1256" t="s">
        <v>1684</v>
      </c>
      <c r="E638" s="1253" t="s">
        <v>2123</v>
      </c>
      <c r="F638" s="1256" t="s">
        <v>1315</v>
      </c>
      <c r="G638" s="470">
        <v>322.32</v>
      </c>
      <c r="H638" s="457">
        <v>222.3</v>
      </c>
      <c r="I638" s="527">
        <v>71651.736000000004</v>
      </c>
      <c r="J638" s="1229">
        <f>ROUND(I653*0.9,0)</f>
        <v>1752482</v>
      </c>
    </row>
    <row r="639" spans="1:10" s="483" customFormat="1">
      <c r="A639" s="1262"/>
      <c r="B639" s="1272"/>
      <c r="C639" s="1240"/>
      <c r="D639" s="1257"/>
      <c r="E639" s="1254"/>
      <c r="F639" s="1257"/>
      <c r="G639" s="470">
        <v>309.95999999999998</v>
      </c>
      <c r="H639" s="457">
        <v>150</v>
      </c>
      <c r="I639" s="527">
        <v>46494</v>
      </c>
      <c r="J639" s="1230"/>
    </row>
    <row r="640" spans="1:10" s="483" customFormat="1">
      <c r="A640" s="1262"/>
      <c r="B640" s="1272"/>
      <c r="C640" s="1240"/>
      <c r="D640" s="1257"/>
      <c r="E640" s="1254"/>
      <c r="F640" s="1257"/>
      <c r="G640" s="470">
        <v>402</v>
      </c>
      <c r="H640" s="457">
        <v>245.25</v>
      </c>
      <c r="I640" s="527">
        <v>98590.5</v>
      </c>
      <c r="J640" s="1230"/>
    </row>
    <row r="641" spans="1:10" s="483" customFormat="1">
      <c r="A641" s="1262"/>
      <c r="B641" s="1272"/>
      <c r="C641" s="1240"/>
      <c r="D641" s="1257"/>
      <c r="E641" s="1254"/>
      <c r="F641" s="1257"/>
      <c r="G641" s="470">
        <v>322.32</v>
      </c>
      <c r="H641" s="457">
        <v>225.6</v>
      </c>
      <c r="I641" s="527">
        <v>72715.392000000007</v>
      </c>
      <c r="J641" s="1230"/>
    </row>
    <row r="642" spans="1:10" s="483" customFormat="1">
      <c r="A642" s="1262"/>
      <c r="B642" s="1272"/>
      <c r="C642" s="1240"/>
      <c r="D642" s="1257"/>
      <c r="E642" s="1254"/>
      <c r="F642" s="1257"/>
      <c r="G642" s="470">
        <v>1</v>
      </c>
      <c r="H642" s="457">
        <v>91238.399999999994</v>
      </c>
      <c r="I642" s="527">
        <v>91238.399999999994</v>
      </c>
      <c r="J642" s="1230"/>
    </row>
    <row r="643" spans="1:10" s="483" customFormat="1">
      <c r="A643" s="1262"/>
      <c r="B643" s="1272"/>
      <c r="C643" s="1240"/>
      <c r="D643" s="1258"/>
      <c r="E643" s="1255"/>
      <c r="F643" s="1258"/>
      <c r="G643" s="470">
        <v>56</v>
      </c>
      <c r="H643" s="457">
        <v>1250</v>
      </c>
      <c r="I643" s="527">
        <v>70000</v>
      </c>
      <c r="J643" s="1230"/>
    </row>
    <row r="644" spans="1:10" s="483" customFormat="1">
      <c r="A644" s="1262"/>
      <c r="B644" s="1272"/>
      <c r="C644" s="1240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230"/>
    </row>
    <row r="645" spans="1:10" s="483" customFormat="1">
      <c r="A645" s="1262"/>
      <c r="B645" s="1272"/>
      <c r="C645" s="1240"/>
      <c r="D645" s="1256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230"/>
    </row>
    <row r="646" spans="1:10" s="483" customFormat="1">
      <c r="A646" s="1262"/>
      <c r="B646" s="1272"/>
      <c r="C646" s="1240"/>
      <c r="D646" s="1257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230"/>
    </row>
    <row r="647" spans="1:10" s="483" customFormat="1">
      <c r="A647" s="1262"/>
      <c r="B647" s="1272"/>
      <c r="C647" s="1240"/>
      <c r="D647" s="1257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230"/>
    </row>
    <row r="648" spans="1:10" s="483" customFormat="1">
      <c r="A648" s="1262"/>
      <c r="B648" s="1272"/>
      <c r="C648" s="1240"/>
      <c r="D648" s="1257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230"/>
    </row>
    <row r="649" spans="1:10" s="483" customFormat="1">
      <c r="A649" s="1262"/>
      <c r="B649" s="1272"/>
      <c r="C649" s="1240"/>
      <c r="D649" s="1258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230"/>
    </row>
    <row r="650" spans="1:10" s="485" customFormat="1">
      <c r="A650" s="1271"/>
      <c r="B650" s="1273"/>
      <c r="C650" s="1259"/>
      <c r="D650" s="458" t="s">
        <v>1332</v>
      </c>
      <c r="E650" s="459"/>
      <c r="F650" s="460"/>
      <c r="G650" s="463"/>
      <c r="H650" s="462"/>
      <c r="I650" s="510">
        <v>1697457.054</v>
      </c>
      <c r="J650" s="1230"/>
    </row>
    <row r="651" spans="1:10" s="485" customFormat="1">
      <c r="A651" s="1271"/>
      <c r="B651" s="1273"/>
      <c r="C651" s="1259"/>
      <c r="D651" s="458" t="s">
        <v>1742</v>
      </c>
      <c r="E651" s="459"/>
      <c r="F651" s="460"/>
      <c r="G651" s="463"/>
      <c r="H651" s="462"/>
      <c r="I651" s="510">
        <v>169745.70540000001</v>
      </c>
      <c r="J651" s="1230"/>
    </row>
    <row r="652" spans="1:10" s="483" customFormat="1" ht="24">
      <c r="A652" s="1262"/>
      <c r="B652" s="1272"/>
      <c r="C652" s="1240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230"/>
    </row>
    <row r="653" spans="1:10" s="485" customFormat="1">
      <c r="A653" s="1271"/>
      <c r="B653" s="1273"/>
      <c r="C653" s="1259"/>
      <c r="D653" s="458" t="s">
        <v>1342</v>
      </c>
      <c r="E653" s="459"/>
      <c r="F653" s="460"/>
      <c r="G653" s="463"/>
      <c r="H653" s="462"/>
      <c r="I653" s="510">
        <v>1947202.7594000001</v>
      </c>
      <c r="J653" s="1231"/>
    </row>
    <row r="654" spans="1:10" s="483" customFormat="1" ht="36">
      <c r="A654" s="1240">
        <v>11</v>
      </c>
      <c r="B654" s="1260" t="s">
        <v>234</v>
      </c>
      <c r="C654" s="1240" t="s">
        <v>1312</v>
      </c>
      <c r="D654" s="1262" t="s">
        <v>1684</v>
      </c>
      <c r="E654" s="465" t="s">
        <v>2129</v>
      </c>
      <c r="F654" s="466" t="s">
        <v>1315</v>
      </c>
      <c r="G654" s="1240">
        <v>2534</v>
      </c>
      <c r="H654" s="1241">
        <v>310</v>
      </c>
      <c r="I654" s="1242">
        <v>785540</v>
      </c>
      <c r="J654" s="1229">
        <f>ROUND(I661*0.9,0)</f>
        <v>900471</v>
      </c>
    </row>
    <row r="655" spans="1:10" s="483" customFormat="1" ht="24">
      <c r="A655" s="1240"/>
      <c r="B655" s="1260"/>
      <c r="C655" s="1240"/>
      <c r="D655" s="1262"/>
      <c r="E655" s="465" t="s">
        <v>2130</v>
      </c>
      <c r="F655" s="466" t="s">
        <v>1315</v>
      </c>
      <c r="G655" s="1240"/>
      <c r="H655" s="1241"/>
      <c r="I655" s="1242"/>
      <c r="J655" s="1230"/>
    </row>
    <row r="656" spans="1:10" s="483" customFormat="1" ht="60">
      <c r="A656" s="1240"/>
      <c r="B656" s="1260"/>
      <c r="C656" s="1240"/>
      <c r="D656" s="1262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230"/>
    </row>
    <row r="657" spans="1:10" s="483" customFormat="1" ht="60">
      <c r="A657" s="1240"/>
      <c r="B657" s="1260"/>
      <c r="C657" s="1240"/>
      <c r="D657" s="1262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230"/>
    </row>
    <row r="658" spans="1:10" s="483" customFormat="1">
      <c r="A658" s="1240"/>
      <c r="B658" s="1260"/>
      <c r="C658" s="1240"/>
      <c r="D658" s="1262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230"/>
    </row>
    <row r="659" spans="1:10" s="485" customFormat="1">
      <c r="A659" s="1259"/>
      <c r="B659" s="1261"/>
      <c r="C659" s="1259"/>
      <c r="D659" s="458" t="s">
        <v>1332</v>
      </c>
      <c r="E659" s="459"/>
      <c r="F659" s="460"/>
      <c r="G659" s="463"/>
      <c r="H659" s="462"/>
      <c r="I659" s="510">
        <v>893324</v>
      </c>
      <c r="J659" s="1230"/>
    </row>
    <row r="660" spans="1:10" s="485" customFormat="1">
      <c r="A660" s="1259"/>
      <c r="B660" s="1261"/>
      <c r="C660" s="1259"/>
      <c r="D660" s="458" t="s">
        <v>1742</v>
      </c>
      <c r="E660" s="459"/>
      <c r="F660" s="460"/>
      <c r="G660" s="463"/>
      <c r="H660" s="462"/>
      <c r="I660" s="510">
        <v>107198.88</v>
      </c>
      <c r="J660" s="1230"/>
    </row>
    <row r="661" spans="1:10" s="485" customFormat="1">
      <c r="A661" s="1259"/>
      <c r="B661" s="1261"/>
      <c r="C661" s="1259"/>
      <c r="D661" s="458" t="s">
        <v>1342</v>
      </c>
      <c r="E661" s="459"/>
      <c r="F661" s="460"/>
      <c r="G661" s="463"/>
      <c r="H661" s="462"/>
      <c r="I661" s="510">
        <v>1000522.88</v>
      </c>
      <c r="J661" s="1231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14" t="s">
        <v>1343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15">
        <v>1</v>
      </c>
      <c r="B3" s="1316" t="s">
        <v>246</v>
      </c>
      <c r="C3" s="1316" t="s">
        <v>1344</v>
      </c>
      <c r="D3" s="1318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15"/>
      <c r="B4" s="1316"/>
      <c r="C4" s="1316"/>
      <c r="D4" s="1318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15"/>
      <c r="B5" s="1316"/>
      <c r="C5" s="1316"/>
      <c r="D5" s="1318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15"/>
      <c r="B6" s="1316"/>
      <c r="C6" s="1316"/>
      <c r="D6" s="1318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15"/>
      <c r="B7" s="1316"/>
      <c r="C7" s="1316"/>
      <c r="D7" s="1318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15"/>
      <c r="B8" s="1316"/>
      <c r="C8" s="1316"/>
      <c r="D8" s="1318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15"/>
      <c r="B9" s="1316"/>
      <c r="C9" s="1316"/>
      <c r="D9" s="1318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15"/>
      <c r="B10" s="1316"/>
      <c r="C10" s="1316"/>
      <c r="D10" s="1318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15"/>
      <c r="B11" s="1316"/>
      <c r="C11" s="1316"/>
      <c r="D11" s="1318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15"/>
      <c r="B12" s="1316"/>
      <c r="C12" s="1316"/>
      <c r="D12" s="1318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15"/>
      <c r="B13" s="1316"/>
      <c r="C13" s="1316"/>
      <c r="D13" s="1318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15"/>
      <c r="B14" s="1316"/>
      <c r="C14" s="1316"/>
      <c r="D14" s="1318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15"/>
      <c r="B15" s="1316"/>
      <c r="C15" s="1316"/>
      <c r="D15" s="1318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15"/>
      <c r="B16" s="1316"/>
      <c r="C16" s="1316"/>
      <c r="D16" s="1318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15"/>
      <c r="B17" s="1316"/>
      <c r="C17" s="1316"/>
      <c r="D17" s="1318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15"/>
      <c r="B18" s="1316"/>
      <c r="C18" s="1316"/>
      <c r="D18" s="1318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15"/>
      <c r="B19" s="1316"/>
      <c r="C19" s="1316"/>
      <c r="D19" s="1318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15"/>
      <c r="B20" s="1316"/>
      <c r="C20" s="1316"/>
      <c r="D20" s="1318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15"/>
      <c r="B21" s="1316"/>
      <c r="C21" s="1316"/>
      <c r="D21" s="1318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15"/>
      <c r="B22" s="1316"/>
      <c r="C22" s="1316"/>
      <c r="D22" s="1318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15"/>
      <c r="B23" s="1316"/>
      <c r="C23" s="1316"/>
      <c r="D23" s="1318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15"/>
      <c r="B24" s="1316"/>
      <c r="C24" s="1316"/>
      <c r="D24" s="1318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15"/>
      <c r="B25" s="1316"/>
      <c r="C25" s="1316"/>
      <c r="D25" s="1318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15"/>
      <c r="B26" s="1316"/>
      <c r="C26" s="1316"/>
      <c r="D26" s="1318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15"/>
      <c r="B27" s="1317"/>
      <c r="C27" s="1317"/>
      <c r="D27" s="1318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14" t="s">
        <v>1302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15">
        <v>1</v>
      </c>
      <c r="B3" s="1316" t="s">
        <v>1020</v>
      </c>
      <c r="C3" s="1316" t="s">
        <v>1311</v>
      </c>
      <c r="D3" s="1318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15"/>
      <c r="B4" s="1316"/>
      <c r="C4" s="1316"/>
      <c r="D4" s="1318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15"/>
      <c r="B5" s="1316"/>
      <c r="C5" s="1316"/>
      <c r="D5" s="1318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15"/>
      <c r="B6" s="1316"/>
      <c r="C6" s="1316"/>
      <c r="D6" s="1318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15"/>
      <c r="B7" s="1316"/>
      <c r="C7" s="1316"/>
      <c r="D7" s="1318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15"/>
      <c r="B8" s="1316"/>
      <c r="C8" s="1316"/>
      <c r="D8" s="1318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15"/>
      <c r="B9" s="1316"/>
      <c r="C9" s="1316"/>
      <c r="D9" s="1318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15"/>
      <c r="B10" s="1316"/>
      <c r="C10" s="1316"/>
      <c r="D10" s="1318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15"/>
      <c r="B11" s="1316"/>
      <c r="C11" s="1316"/>
      <c r="D11" s="1318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15"/>
      <c r="B12" s="1316"/>
      <c r="C12" s="1316"/>
      <c r="D12" s="1318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15"/>
      <c r="B13" s="1316"/>
      <c r="C13" s="1316"/>
      <c r="D13" s="1318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15"/>
      <c r="B14" s="1316"/>
      <c r="C14" s="1316"/>
      <c r="D14" s="1318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15"/>
      <c r="B15" s="1316"/>
      <c r="C15" s="1316"/>
      <c r="D15" s="1318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15"/>
      <c r="B16" s="1316"/>
      <c r="C16" s="1316"/>
      <c r="D16" s="1318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15"/>
      <c r="B17" s="1316"/>
      <c r="C17" s="1316"/>
      <c r="D17" s="1318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15"/>
      <c r="B18" s="1317"/>
      <c r="C18" s="1317"/>
      <c r="D18" s="1318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19" t="s">
        <v>1389</v>
      </c>
      <c r="B1" s="1319"/>
      <c r="C1" s="1319"/>
      <c r="D1" s="1319"/>
      <c r="E1" s="1319"/>
      <c r="F1" s="1319"/>
      <c r="G1" s="1319"/>
      <c r="H1" s="1319"/>
      <c r="I1" s="1319"/>
      <c r="J1" s="1319"/>
      <c r="K1" s="1319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20">
        <v>536351</v>
      </c>
      <c r="G21" s="1320">
        <v>535292.01</v>
      </c>
      <c r="H21" s="1320">
        <f>37641+17667+16500+5580+6164+2000</f>
        <v>85552</v>
      </c>
      <c r="I21" s="1320">
        <f t="shared" si="5"/>
        <v>620844.01</v>
      </c>
      <c r="J21" s="1320">
        <f>538883+84612</f>
        <v>623495</v>
      </c>
      <c r="K21" s="1320">
        <f t="shared" si="6"/>
        <v>-2650.9899999999907</v>
      </c>
      <c r="L21" s="1322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21"/>
      <c r="G22" s="1321"/>
      <c r="H22" s="1321"/>
      <c r="I22" s="1321"/>
      <c r="J22" s="1321"/>
      <c r="K22" s="1321"/>
      <c r="L22" s="1323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24">
        <v>1223655</v>
      </c>
      <c r="E24" s="1324">
        <v>1038978</v>
      </c>
      <c r="F24" s="1327">
        <v>1032617</v>
      </c>
      <c r="G24" s="1327">
        <v>1024383.77</v>
      </c>
      <c r="H24" s="1327">
        <v>166111</v>
      </c>
      <c r="I24" s="1327">
        <f t="shared" ref="I24:I29" si="9">G24+H24</f>
        <v>1190494.77</v>
      </c>
      <c r="J24" s="1327">
        <f>220184+978924</f>
        <v>1199108</v>
      </c>
      <c r="K24" s="1327">
        <f>I24-J24</f>
        <v>-8613.2299999999814</v>
      </c>
      <c r="L24" s="1330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25"/>
      <c r="E25" s="1325"/>
      <c r="F25" s="1328"/>
      <c r="G25" s="1328"/>
      <c r="H25" s="1328"/>
      <c r="I25" s="1328"/>
      <c r="J25" s="1328"/>
      <c r="K25" s="1328"/>
      <c r="L25" s="1331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25"/>
      <c r="E26" s="1325"/>
      <c r="F26" s="1328"/>
      <c r="G26" s="1328"/>
      <c r="H26" s="1328"/>
      <c r="I26" s="1328"/>
      <c r="J26" s="1328"/>
      <c r="K26" s="1328"/>
      <c r="L26" s="1331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26"/>
      <c r="E27" s="1326"/>
      <c r="F27" s="1329"/>
      <c r="G27" s="1329"/>
      <c r="H27" s="1329"/>
      <c r="I27" s="1329"/>
      <c r="J27" s="1329"/>
      <c r="K27" s="1329"/>
      <c r="L27" s="1332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33">
        <v>1726329.6</v>
      </c>
      <c r="E34" s="1333">
        <v>1514580</v>
      </c>
      <c r="F34" s="1333">
        <v>1497650.24</v>
      </c>
      <c r="G34" s="1333">
        <v>1496858</v>
      </c>
      <c r="H34" s="1333">
        <v>165131</v>
      </c>
      <c r="I34" s="1333">
        <v>1661898</v>
      </c>
      <c r="J34" s="1335">
        <v>1697229.6</v>
      </c>
      <c r="K34" s="1337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34"/>
      <c r="E35" s="1334"/>
      <c r="F35" s="1334"/>
      <c r="G35" s="1334"/>
      <c r="H35" s="1334"/>
      <c r="I35" s="1334"/>
      <c r="J35" s="1336"/>
      <c r="K35" s="1338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I34:I35"/>
    <mergeCell ref="J34:J35"/>
    <mergeCell ref="K34:K35"/>
    <mergeCell ref="D34:D35"/>
    <mergeCell ref="E34:E35"/>
    <mergeCell ref="F34:F35"/>
    <mergeCell ref="G34:G35"/>
    <mergeCell ref="H34:H35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A1:K1"/>
    <mergeCell ref="F21:F22"/>
    <mergeCell ref="G21:G22"/>
    <mergeCell ref="H21:H22"/>
    <mergeCell ref="I21:I22"/>
    <mergeCell ref="J21:J22"/>
    <mergeCell ref="K21:K2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39" t="s">
        <v>2382</v>
      </c>
      <c r="B1" s="1340"/>
      <c r="C1" s="1340"/>
      <c r="D1" s="1340"/>
      <c r="E1" s="1340"/>
      <c r="F1" s="1340"/>
      <c r="G1" s="1340"/>
      <c r="H1" s="1340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62" t="s">
        <v>828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24.7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65"/>
      <c r="K3" s="1165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41" t="s">
        <v>2867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44" t="s">
        <v>2948</v>
      </c>
      <c r="B1" s="1202"/>
      <c r="C1" s="1202"/>
      <c r="D1" s="1202"/>
      <c r="E1" s="1202"/>
      <c r="F1" s="1202"/>
      <c r="G1" s="1345"/>
      <c r="H1" s="1345"/>
      <c r="I1" s="1346"/>
      <c r="J1" s="1345"/>
      <c r="K1" s="1347"/>
      <c r="L1" s="1202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48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49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49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50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51">
        <v>300000</v>
      </c>
      <c r="I42" s="1354">
        <v>1</v>
      </c>
      <c r="J42" s="1351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52"/>
      <c r="I43" s="1355"/>
      <c r="J43" s="1352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53"/>
      <c r="I44" s="1356"/>
      <c r="J44" s="1353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51">
        <v>13100</v>
      </c>
      <c r="I58" s="1354">
        <v>1</v>
      </c>
      <c r="J58" s="1351">
        <f>H58*I58</f>
        <v>13100</v>
      </c>
      <c r="K58" s="1348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52"/>
      <c r="I59" s="1355"/>
      <c r="J59" s="1352"/>
      <c r="K59" s="1349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52"/>
      <c r="I60" s="1355"/>
      <c r="J60" s="1352"/>
      <c r="K60" s="1349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52"/>
      <c r="I61" s="1355"/>
      <c r="J61" s="1352"/>
      <c r="K61" s="1349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53"/>
      <c r="I62" s="1356"/>
      <c r="J62" s="1353"/>
      <c r="K62" s="1350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51">
        <v>13200</v>
      </c>
      <c r="I71" s="1354">
        <v>1</v>
      </c>
      <c r="J71" s="1351">
        <v>13200</v>
      </c>
      <c r="K71" s="1348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52"/>
      <c r="I72" s="1355"/>
      <c r="J72" s="1352"/>
      <c r="K72" s="1349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52"/>
      <c r="I73" s="1355"/>
      <c r="J73" s="1352"/>
      <c r="K73" s="1349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52"/>
      <c r="I74" s="1355"/>
      <c r="J74" s="1352"/>
      <c r="K74" s="1349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52"/>
      <c r="I75" s="1355"/>
      <c r="J75" s="1352"/>
      <c r="K75" s="1349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52"/>
      <c r="I76" s="1355"/>
      <c r="J76" s="1352"/>
      <c r="K76" s="1349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52"/>
      <c r="I77" s="1355"/>
      <c r="J77" s="1352"/>
      <c r="K77" s="1349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59">
        <v>7700</v>
      </c>
      <c r="I80" s="1361">
        <v>1</v>
      </c>
      <c r="J80" s="1359">
        <f>H80</f>
        <v>7700</v>
      </c>
      <c r="K80" s="1363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60"/>
      <c r="I81" s="1362"/>
      <c r="J81" s="1360"/>
      <c r="K81" s="1364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60"/>
      <c r="I82" s="1362"/>
      <c r="J82" s="1360"/>
      <c r="K82" s="1364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60"/>
      <c r="I83" s="1362"/>
      <c r="J83" s="1360"/>
      <c r="K83" s="1364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60"/>
      <c r="I84" s="1362"/>
      <c r="J84" s="1360"/>
      <c r="K84" s="1364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60"/>
      <c r="I85" s="1362"/>
      <c r="J85" s="1360"/>
      <c r="K85" s="1364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60"/>
      <c r="I86" s="1362"/>
      <c r="J86" s="1360"/>
      <c r="K86" s="1364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60"/>
      <c r="I87" s="1362"/>
      <c r="J87" s="1360"/>
      <c r="K87" s="1364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51">
        <v>39600</v>
      </c>
      <c r="I90" s="1354">
        <v>1</v>
      </c>
      <c r="J90" s="1351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52"/>
      <c r="I91" s="1355"/>
      <c r="J91" s="1352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52"/>
      <c r="I92" s="1355"/>
      <c r="J92" s="1352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52"/>
      <c r="I93" s="1355"/>
      <c r="J93" s="1352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52"/>
      <c r="I94" s="1355"/>
      <c r="J94" s="1352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52"/>
      <c r="I95" s="1355"/>
      <c r="J95" s="1352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53"/>
      <c r="I96" s="1356"/>
      <c r="J96" s="1353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51">
        <v>22600</v>
      </c>
      <c r="I99" s="1354">
        <v>1</v>
      </c>
      <c r="J99" s="1351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52"/>
      <c r="I100" s="1355"/>
      <c r="J100" s="1352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52"/>
      <c r="I101" s="1355"/>
      <c r="J101" s="1352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53"/>
      <c r="I102" s="1356"/>
      <c r="J102" s="1353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42" t="s">
        <v>2851</v>
      </c>
      <c r="D168" s="1343"/>
      <c r="E168" s="1105"/>
      <c r="F168" s="1342" t="s">
        <v>2852</v>
      </c>
      <c r="G168" s="1357"/>
      <c r="H168" s="1357"/>
      <c r="I168" s="1358"/>
      <c r="J168" s="1357"/>
      <c r="K168" s="1357"/>
      <c r="L168" s="1343"/>
    </row>
    <row r="169" spans="1:15">
      <c r="A169" s="547"/>
    </row>
  </sheetData>
  <mergeCells count="25"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66" t="s">
        <v>2853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8"/>
      <c r="O1" s="1368"/>
    </row>
    <row r="2" spans="1:15">
      <c r="A2" s="1369" t="s">
        <v>1330</v>
      </c>
      <c r="B2" s="1369" t="s">
        <v>2494</v>
      </c>
      <c r="C2" s="1371" t="s">
        <v>2495</v>
      </c>
      <c r="D2" s="1371" t="s">
        <v>980</v>
      </c>
      <c r="E2" s="1373" t="s">
        <v>2496</v>
      </c>
      <c r="F2" s="1373"/>
      <c r="G2" s="1373"/>
      <c r="H2" s="1373" t="s">
        <v>2497</v>
      </c>
      <c r="I2" s="1373"/>
      <c r="J2" s="1373"/>
      <c r="K2" s="877" t="s">
        <v>1308</v>
      </c>
      <c r="L2" s="877" t="s">
        <v>2498</v>
      </c>
      <c r="M2" s="1372" t="s">
        <v>2499</v>
      </c>
      <c r="N2" s="878"/>
      <c r="O2" s="1372" t="s">
        <v>2712</v>
      </c>
    </row>
    <row r="3" spans="1:15" ht="24">
      <c r="A3" s="1369"/>
      <c r="B3" s="1370"/>
      <c r="C3" s="1372"/>
      <c r="D3" s="1372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74"/>
      <c r="N3" s="878"/>
      <c r="O3" s="1374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65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65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76" t="s">
        <v>2855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7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83" t="s">
        <v>2712</v>
      </c>
    </row>
    <row r="3" spans="1:13" ht="18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82"/>
      <c r="M3" s="1384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75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75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76" t="s">
        <v>2854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68"/>
    </row>
    <row r="2" spans="1:13" ht="24.95" customHeight="1">
      <c r="A2" s="1378" t="s">
        <v>12</v>
      </c>
      <c r="B2" s="1379" t="s">
        <v>2495</v>
      </c>
      <c r="C2" s="1379" t="s">
        <v>980</v>
      </c>
      <c r="D2" s="1381" t="s">
        <v>2559</v>
      </c>
      <c r="E2" s="1381"/>
      <c r="F2" s="1381"/>
      <c r="G2" s="1381" t="s">
        <v>2560</v>
      </c>
      <c r="H2" s="1381"/>
      <c r="I2" s="1381"/>
      <c r="J2" s="751" t="s">
        <v>1308</v>
      </c>
      <c r="K2" s="751" t="s">
        <v>2561</v>
      </c>
      <c r="L2" s="1382" t="s">
        <v>2499</v>
      </c>
      <c r="M2" s="1378" t="s">
        <v>2712</v>
      </c>
    </row>
    <row r="3" spans="1:13" ht="35.1" customHeight="1">
      <c r="A3" s="1378"/>
      <c r="B3" s="1380"/>
      <c r="C3" s="138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82"/>
      <c r="M3" s="1385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75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75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388" t="s">
        <v>2856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190"/>
      <c r="M1" s="1190"/>
      <c r="N1" s="1190"/>
      <c r="O1" s="1190"/>
    </row>
    <row r="2" spans="1:15" s="814" customFormat="1" ht="23.25" customHeight="1">
      <c r="A2" s="1390" t="s">
        <v>12</v>
      </c>
      <c r="B2" s="1387" t="s">
        <v>2638</v>
      </c>
      <c r="C2" s="1387" t="s">
        <v>1</v>
      </c>
      <c r="D2" s="1390" t="s">
        <v>2639</v>
      </c>
      <c r="E2" s="1390"/>
      <c r="F2" s="1390"/>
      <c r="G2" s="1391" t="s">
        <v>2640</v>
      </c>
      <c r="H2" s="1391"/>
      <c r="I2" s="1391"/>
      <c r="J2" s="257" t="s">
        <v>2641</v>
      </c>
      <c r="K2" s="1391" t="s">
        <v>18</v>
      </c>
      <c r="L2" s="795"/>
      <c r="M2" s="795"/>
      <c r="N2" s="795"/>
      <c r="O2" s="1391" t="s">
        <v>2712</v>
      </c>
    </row>
    <row r="3" spans="1:15" s="818" customFormat="1" ht="23.25" customHeight="1">
      <c r="A3" s="1390"/>
      <c r="B3" s="1387"/>
      <c r="C3" s="1387"/>
      <c r="D3" s="1386" t="s">
        <v>1244</v>
      </c>
      <c r="E3" s="1387" t="s">
        <v>2501</v>
      </c>
      <c r="F3" s="815" t="s">
        <v>2642</v>
      </c>
      <c r="G3" s="1386" t="s">
        <v>1244</v>
      </c>
      <c r="H3" s="1387" t="s">
        <v>2597</v>
      </c>
      <c r="I3" s="870" t="s">
        <v>2642</v>
      </c>
      <c r="J3" s="816" t="s">
        <v>2643</v>
      </c>
      <c r="K3" s="1391"/>
      <c r="L3" s="817"/>
      <c r="M3" s="817"/>
      <c r="N3" s="817"/>
      <c r="O3" s="1391"/>
    </row>
    <row r="4" spans="1:15" s="818" customFormat="1" ht="23.25" customHeight="1">
      <c r="A4" s="1390"/>
      <c r="B4" s="1387"/>
      <c r="C4" s="1387"/>
      <c r="D4" s="1386"/>
      <c r="E4" s="1387"/>
      <c r="F4" s="815" t="s">
        <v>2644</v>
      </c>
      <c r="G4" s="1386"/>
      <c r="H4" s="1387"/>
      <c r="I4" s="870" t="s">
        <v>2645</v>
      </c>
      <c r="J4" s="816" t="s">
        <v>2644</v>
      </c>
      <c r="K4" s="1391"/>
      <c r="L4" s="817"/>
      <c r="M4" s="817"/>
      <c r="N4" s="817"/>
      <c r="O4" s="1391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11" t="s">
        <v>2729</v>
      </c>
      <c r="B1" s="1312"/>
      <c r="C1" s="1312"/>
      <c r="D1" s="1312"/>
      <c r="E1" s="1312"/>
      <c r="F1" s="1312"/>
      <c r="G1" s="1312"/>
      <c r="H1" s="1312"/>
      <c r="I1" s="1312"/>
      <c r="J1" s="1393"/>
    </row>
    <row r="2" spans="1:10" ht="20.100000000000001" customHeight="1">
      <c r="A2" s="1392" t="s">
        <v>12</v>
      </c>
      <c r="B2" s="1392" t="s">
        <v>1303</v>
      </c>
      <c r="C2" s="1392" t="s">
        <v>1305</v>
      </c>
      <c r="D2" s="1392" t="s">
        <v>1306</v>
      </c>
      <c r="E2" s="1394" t="s">
        <v>1307</v>
      </c>
      <c r="F2" s="1392" t="s">
        <v>1</v>
      </c>
      <c r="G2" s="1397" t="s">
        <v>1683</v>
      </c>
      <c r="H2" s="1397"/>
      <c r="I2" s="1398"/>
      <c r="J2" s="1392" t="s">
        <v>2751</v>
      </c>
    </row>
    <row r="3" spans="1:10" ht="20.100000000000001" customHeight="1">
      <c r="A3" s="1392"/>
      <c r="B3" s="1392"/>
      <c r="C3" s="1392"/>
      <c r="D3" s="1392"/>
      <c r="E3" s="1394"/>
      <c r="F3" s="1392"/>
      <c r="G3" s="995" t="s">
        <v>1308</v>
      </c>
      <c r="H3" s="947" t="s">
        <v>1309</v>
      </c>
      <c r="I3" s="996" t="s">
        <v>1310</v>
      </c>
      <c r="J3" s="1392"/>
    </row>
    <row r="4" spans="1:10" s="170" customFormat="1" ht="20.100000000000001" customHeight="1">
      <c r="A4" s="1394">
        <v>1</v>
      </c>
      <c r="B4" s="1394" t="s">
        <v>2730</v>
      </c>
      <c r="C4" s="1395" t="s">
        <v>1312</v>
      </c>
      <c r="D4" s="1396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394"/>
      <c r="B5" s="1394"/>
      <c r="C5" s="1395"/>
      <c r="D5" s="1396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394"/>
      <c r="B6" s="1394"/>
      <c r="C6" s="1395"/>
      <c r="D6" s="1396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394"/>
      <c r="B7" s="1394"/>
      <c r="C7" s="1395"/>
      <c r="D7" s="1396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394"/>
      <c r="B8" s="1394"/>
      <c r="C8" s="1395"/>
      <c r="D8" s="1396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394"/>
      <c r="B9" s="1394"/>
      <c r="C9" s="1395"/>
      <c r="D9" s="1396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394"/>
      <c r="B10" s="1394"/>
      <c r="C10" s="1395"/>
      <c r="D10" s="1396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394"/>
      <c r="B11" s="1394"/>
      <c r="C11" s="1395"/>
      <c r="D11" s="1396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394"/>
      <c r="B12" s="1394"/>
      <c r="C12" s="1395"/>
      <c r="D12" s="1396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394"/>
      <c r="B13" s="1394"/>
      <c r="C13" s="1395"/>
      <c r="D13" s="1396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394"/>
      <c r="B14" s="1394"/>
      <c r="C14" s="1395"/>
      <c r="D14" s="1396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394"/>
      <c r="B15" s="1394"/>
      <c r="C15" s="1395"/>
      <c r="D15" s="1396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394"/>
      <c r="B16" s="1394"/>
      <c r="C16" s="1395"/>
      <c r="D16" s="1396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394"/>
      <c r="B17" s="1394"/>
      <c r="C17" s="1395"/>
      <c r="D17" s="1396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394"/>
      <c r="B18" s="1394"/>
      <c r="C18" s="1395"/>
      <c r="D18" s="1396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394"/>
      <c r="B19" s="1394"/>
      <c r="C19" s="1395"/>
      <c r="D19" s="1396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394"/>
      <c r="B20" s="1394"/>
      <c r="C20" s="1395"/>
      <c r="D20" s="1396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394"/>
      <c r="B21" s="1394"/>
      <c r="C21" s="1395"/>
      <c r="D21" s="1396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394"/>
      <c r="B22" s="1394"/>
      <c r="C22" s="1395"/>
      <c r="D22" s="1396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394"/>
      <c r="B23" s="1394"/>
      <c r="C23" s="1395"/>
      <c r="D23" s="1396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394"/>
      <c r="B24" s="1394"/>
      <c r="C24" s="1395"/>
      <c r="D24" s="1396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394"/>
      <c r="B25" s="1394"/>
      <c r="C25" s="1395"/>
      <c r="D25" s="1396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394"/>
      <c r="B26" s="1394"/>
      <c r="C26" s="1395"/>
      <c r="D26" s="1396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394"/>
      <c r="B27" s="1394"/>
      <c r="C27" s="1395"/>
      <c r="D27" s="1396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394"/>
      <c r="B28" s="1394"/>
      <c r="C28" s="1395"/>
      <c r="D28" s="1396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394"/>
      <c r="B29" s="1394"/>
      <c r="C29" s="1395"/>
      <c r="D29" s="1396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394"/>
      <c r="B30" s="1394"/>
      <c r="C30" s="1395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394"/>
      <c r="B31" s="1394"/>
      <c r="C31" s="1395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394"/>
      <c r="B32" s="1394"/>
      <c r="C32" s="1395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394"/>
      <c r="B33" s="1394"/>
      <c r="C33" s="1395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399" t="s">
        <v>2713</v>
      </c>
      <c r="B1" s="1400"/>
      <c r="C1" s="1400"/>
      <c r="D1" s="1400"/>
      <c r="E1" s="1400"/>
      <c r="F1" s="1400"/>
      <c r="G1" s="1400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01" t="s">
        <v>2720</v>
      </c>
      <c r="B1" s="1401"/>
      <c r="C1" s="1401"/>
      <c r="D1" s="1401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5" sqref="C5"/>
    </sheetView>
  </sheetViews>
  <sheetFormatPr defaultColWidth="9" defaultRowHeight="13.5"/>
  <cols>
    <col min="1" max="1" width="10.625" style="1154" customWidth="1"/>
    <col min="2" max="2" width="30.625" style="1159" customWidth="1"/>
    <col min="3" max="3" width="30.625" style="1154" customWidth="1"/>
    <col min="4" max="4" width="20.5" style="1154" bestFit="1" customWidth="1"/>
    <col min="5" max="5" width="18.625" style="1154" hidden="1" customWidth="1"/>
    <col min="6" max="6" width="18.375" style="1154" bestFit="1" customWidth="1"/>
    <col min="7" max="7" width="14.375" style="1154" hidden="1" customWidth="1"/>
    <col min="8" max="8" width="14.25" style="1154" hidden="1" customWidth="1"/>
    <col min="9" max="252" width="9" style="1154"/>
    <col min="253" max="253" width="6.625" style="1154" customWidth="1"/>
    <col min="254" max="255" width="21.625" style="1154" customWidth="1"/>
    <col min="256" max="256" width="16.125" style="1154" bestFit="1" customWidth="1"/>
    <col min="257" max="257" width="13.875" style="1154" bestFit="1" customWidth="1"/>
    <col min="258" max="258" width="17.25" style="1154" bestFit="1" customWidth="1"/>
    <col min="259" max="260" width="20.5" style="1154" bestFit="1" customWidth="1"/>
    <col min="261" max="261" width="0" style="1154" hidden="1" customWidth="1"/>
    <col min="262" max="262" width="18.375" style="1154" bestFit="1" customWidth="1"/>
    <col min="263" max="264" width="0" style="1154" hidden="1" customWidth="1"/>
    <col min="265" max="508" width="9" style="1154"/>
    <col min="509" max="509" width="6.625" style="1154" customWidth="1"/>
    <col min="510" max="511" width="21.625" style="1154" customWidth="1"/>
    <col min="512" max="512" width="16.125" style="1154" bestFit="1" customWidth="1"/>
    <col min="513" max="513" width="13.875" style="1154" bestFit="1" customWidth="1"/>
    <col min="514" max="514" width="17.25" style="1154" bestFit="1" customWidth="1"/>
    <col min="515" max="516" width="20.5" style="1154" bestFit="1" customWidth="1"/>
    <col min="517" max="517" width="0" style="1154" hidden="1" customWidth="1"/>
    <col min="518" max="518" width="18.375" style="1154" bestFit="1" customWidth="1"/>
    <col min="519" max="520" width="0" style="1154" hidden="1" customWidth="1"/>
    <col min="521" max="764" width="9" style="1154"/>
    <col min="765" max="765" width="6.625" style="1154" customWidth="1"/>
    <col min="766" max="767" width="21.625" style="1154" customWidth="1"/>
    <col min="768" max="768" width="16.125" style="1154" bestFit="1" customWidth="1"/>
    <col min="769" max="769" width="13.875" style="1154" bestFit="1" customWidth="1"/>
    <col min="770" max="770" width="17.25" style="1154" bestFit="1" customWidth="1"/>
    <col min="771" max="772" width="20.5" style="1154" bestFit="1" customWidth="1"/>
    <col min="773" max="773" width="0" style="1154" hidden="1" customWidth="1"/>
    <col min="774" max="774" width="18.375" style="1154" bestFit="1" customWidth="1"/>
    <col min="775" max="776" width="0" style="1154" hidden="1" customWidth="1"/>
    <col min="777" max="1020" width="9" style="1154"/>
    <col min="1021" max="1021" width="6.625" style="1154" customWidth="1"/>
    <col min="1022" max="1023" width="21.625" style="1154" customWidth="1"/>
    <col min="1024" max="1024" width="16.125" style="1154" bestFit="1" customWidth="1"/>
    <col min="1025" max="1025" width="13.875" style="1154" bestFit="1" customWidth="1"/>
    <col min="1026" max="1026" width="17.25" style="1154" bestFit="1" customWidth="1"/>
    <col min="1027" max="1028" width="20.5" style="1154" bestFit="1" customWidth="1"/>
    <col min="1029" max="1029" width="0" style="1154" hidden="1" customWidth="1"/>
    <col min="1030" max="1030" width="18.375" style="1154" bestFit="1" customWidth="1"/>
    <col min="1031" max="1032" width="0" style="1154" hidden="1" customWidth="1"/>
    <col min="1033" max="1276" width="9" style="1154"/>
    <col min="1277" max="1277" width="6.625" style="1154" customWidth="1"/>
    <col min="1278" max="1279" width="21.625" style="1154" customWidth="1"/>
    <col min="1280" max="1280" width="16.125" style="1154" bestFit="1" customWidth="1"/>
    <col min="1281" max="1281" width="13.875" style="1154" bestFit="1" customWidth="1"/>
    <col min="1282" max="1282" width="17.25" style="1154" bestFit="1" customWidth="1"/>
    <col min="1283" max="1284" width="20.5" style="1154" bestFit="1" customWidth="1"/>
    <col min="1285" max="1285" width="0" style="1154" hidden="1" customWidth="1"/>
    <col min="1286" max="1286" width="18.375" style="1154" bestFit="1" customWidth="1"/>
    <col min="1287" max="1288" width="0" style="1154" hidden="1" customWidth="1"/>
    <col min="1289" max="1532" width="9" style="1154"/>
    <col min="1533" max="1533" width="6.625" style="1154" customWidth="1"/>
    <col min="1534" max="1535" width="21.625" style="1154" customWidth="1"/>
    <col min="1536" max="1536" width="16.125" style="1154" bestFit="1" customWidth="1"/>
    <col min="1537" max="1537" width="13.875" style="1154" bestFit="1" customWidth="1"/>
    <col min="1538" max="1538" width="17.25" style="1154" bestFit="1" customWidth="1"/>
    <col min="1539" max="1540" width="20.5" style="1154" bestFit="1" customWidth="1"/>
    <col min="1541" max="1541" width="0" style="1154" hidden="1" customWidth="1"/>
    <col min="1542" max="1542" width="18.375" style="1154" bestFit="1" customWidth="1"/>
    <col min="1543" max="1544" width="0" style="1154" hidden="1" customWidth="1"/>
    <col min="1545" max="1788" width="9" style="1154"/>
    <col min="1789" max="1789" width="6.625" style="1154" customWidth="1"/>
    <col min="1790" max="1791" width="21.625" style="1154" customWidth="1"/>
    <col min="1792" max="1792" width="16.125" style="1154" bestFit="1" customWidth="1"/>
    <col min="1793" max="1793" width="13.875" style="1154" bestFit="1" customWidth="1"/>
    <col min="1794" max="1794" width="17.25" style="1154" bestFit="1" customWidth="1"/>
    <col min="1795" max="1796" width="20.5" style="1154" bestFit="1" customWidth="1"/>
    <col min="1797" max="1797" width="0" style="1154" hidden="1" customWidth="1"/>
    <col min="1798" max="1798" width="18.375" style="1154" bestFit="1" customWidth="1"/>
    <col min="1799" max="1800" width="0" style="1154" hidden="1" customWidth="1"/>
    <col min="1801" max="2044" width="9" style="1154"/>
    <col min="2045" max="2045" width="6.625" style="1154" customWidth="1"/>
    <col min="2046" max="2047" width="21.625" style="1154" customWidth="1"/>
    <col min="2048" max="2048" width="16.125" style="1154" bestFit="1" customWidth="1"/>
    <col min="2049" max="2049" width="13.875" style="1154" bestFit="1" customWidth="1"/>
    <col min="2050" max="2050" width="17.25" style="1154" bestFit="1" customWidth="1"/>
    <col min="2051" max="2052" width="20.5" style="1154" bestFit="1" customWidth="1"/>
    <col min="2053" max="2053" width="0" style="1154" hidden="1" customWidth="1"/>
    <col min="2054" max="2054" width="18.375" style="1154" bestFit="1" customWidth="1"/>
    <col min="2055" max="2056" width="0" style="1154" hidden="1" customWidth="1"/>
    <col min="2057" max="2300" width="9" style="1154"/>
    <col min="2301" max="2301" width="6.625" style="1154" customWidth="1"/>
    <col min="2302" max="2303" width="21.625" style="1154" customWidth="1"/>
    <col min="2304" max="2304" width="16.125" style="1154" bestFit="1" customWidth="1"/>
    <col min="2305" max="2305" width="13.875" style="1154" bestFit="1" customWidth="1"/>
    <col min="2306" max="2306" width="17.25" style="1154" bestFit="1" customWidth="1"/>
    <col min="2307" max="2308" width="20.5" style="1154" bestFit="1" customWidth="1"/>
    <col min="2309" max="2309" width="0" style="1154" hidden="1" customWidth="1"/>
    <col min="2310" max="2310" width="18.375" style="1154" bestFit="1" customWidth="1"/>
    <col min="2311" max="2312" width="0" style="1154" hidden="1" customWidth="1"/>
    <col min="2313" max="2556" width="9" style="1154"/>
    <col min="2557" max="2557" width="6.625" style="1154" customWidth="1"/>
    <col min="2558" max="2559" width="21.625" style="1154" customWidth="1"/>
    <col min="2560" max="2560" width="16.125" style="1154" bestFit="1" customWidth="1"/>
    <col min="2561" max="2561" width="13.875" style="1154" bestFit="1" customWidth="1"/>
    <col min="2562" max="2562" width="17.25" style="1154" bestFit="1" customWidth="1"/>
    <col min="2563" max="2564" width="20.5" style="1154" bestFit="1" customWidth="1"/>
    <col min="2565" max="2565" width="0" style="1154" hidden="1" customWidth="1"/>
    <col min="2566" max="2566" width="18.375" style="1154" bestFit="1" customWidth="1"/>
    <col min="2567" max="2568" width="0" style="1154" hidden="1" customWidth="1"/>
    <col min="2569" max="2812" width="9" style="1154"/>
    <col min="2813" max="2813" width="6.625" style="1154" customWidth="1"/>
    <col min="2814" max="2815" width="21.625" style="1154" customWidth="1"/>
    <col min="2816" max="2816" width="16.125" style="1154" bestFit="1" customWidth="1"/>
    <col min="2817" max="2817" width="13.875" style="1154" bestFit="1" customWidth="1"/>
    <col min="2818" max="2818" width="17.25" style="1154" bestFit="1" customWidth="1"/>
    <col min="2819" max="2820" width="20.5" style="1154" bestFit="1" customWidth="1"/>
    <col min="2821" max="2821" width="0" style="1154" hidden="1" customWidth="1"/>
    <col min="2822" max="2822" width="18.375" style="1154" bestFit="1" customWidth="1"/>
    <col min="2823" max="2824" width="0" style="1154" hidden="1" customWidth="1"/>
    <col min="2825" max="3068" width="9" style="1154"/>
    <col min="3069" max="3069" width="6.625" style="1154" customWidth="1"/>
    <col min="3070" max="3071" width="21.625" style="1154" customWidth="1"/>
    <col min="3072" max="3072" width="16.125" style="1154" bestFit="1" customWidth="1"/>
    <col min="3073" max="3073" width="13.875" style="1154" bestFit="1" customWidth="1"/>
    <col min="3074" max="3074" width="17.25" style="1154" bestFit="1" customWidth="1"/>
    <col min="3075" max="3076" width="20.5" style="1154" bestFit="1" customWidth="1"/>
    <col min="3077" max="3077" width="0" style="1154" hidden="1" customWidth="1"/>
    <col min="3078" max="3078" width="18.375" style="1154" bestFit="1" customWidth="1"/>
    <col min="3079" max="3080" width="0" style="1154" hidden="1" customWidth="1"/>
    <col min="3081" max="3324" width="9" style="1154"/>
    <col min="3325" max="3325" width="6.625" style="1154" customWidth="1"/>
    <col min="3326" max="3327" width="21.625" style="1154" customWidth="1"/>
    <col min="3328" max="3328" width="16.125" style="1154" bestFit="1" customWidth="1"/>
    <col min="3329" max="3329" width="13.875" style="1154" bestFit="1" customWidth="1"/>
    <col min="3330" max="3330" width="17.25" style="1154" bestFit="1" customWidth="1"/>
    <col min="3331" max="3332" width="20.5" style="1154" bestFit="1" customWidth="1"/>
    <col min="3333" max="3333" width="0" style="1154" hidden="1" customWidth="1"/>
    <col min="3334" max="3334" width="18.375" style="1154" bestFit="1" customWidth="1"/>
    <col min="3335" max="3336" width="0" style="1154" hidden="1" customWidth="1"/>
    <col min="3337" max="3580" width="9" style="1154"/>
    <col min="3581" max="3581" width="6.625" style="1154" customWidth="1"/>
    <col min="3582" max="3583" width="21.625" style="1154" customWidth="1"/>
    <col min="3584" max="3584" width="16.125" style="1154" bestFit="1" customWidth="1"/>
    <col min="3585" max="3585" width="13.875" style="1154" bestFit="1" customWidth="1"/>
    <col min="3586" max="3586" width="17.25" style="1154" bestFit="1" customWidth="1"/>
    <col min="3587" max="3588" width="20.5" style="1154" bestFit="1" customWidth="1"/>
    <col min="3589" max="3589" width="0" style="1154" hidden="1" customWidth="1"/>
    <col min="3590" max="3590" width="18.375" style="1154" bestFit="1" customWidth="1"/>
    <col min="3591" max="3592" width="0" style="1154" hidden="1" customWidth="1"/>
    <col min="3593" max="3836" width="9" style="1154"/>
    <col min="3837" max="3837" width="6.625" style="1154" customWidth="1"/>
    <col min="3838" max="3839" width="21.625" style="1154" customWidth="1"/>
    <col min="3840" max="3840" width="16.125" style="1154" bestFit="1" customWidth="1"/>
    <col min="3841" max="3841" width="13.875" style="1154" bestFit="1" customWidth="1"/>
    <col min="3842" max="3842" width="17.25" style="1154" bestFit="1" customWidth="1"/>
    <col min="3843" max="3844" width="20.5" style="1154" bestFit="1" customWidth="1"/>
    <col min="3845" max="3845" width="0" style="1154" hidden="1" customWidth="1"/>
    <col min="3846" max="3846" width="18.375" style="1154" bestFit="1" customWidth="1"/>
    <col min="3847" max="3848" width="0" style="1154" hidden="1" customWidth="1"/>
    <col min="3849" max="4092" width="9" style="1154"/>
    <col min="4093" max="4093" width="6.625" style="1154" customWidth="1"/>
    <col min="4094" max="4095" width="21.625" style="1154" customWidth="1"/>
    <col min="4096" max="4096" width="16.125" style="1154" bestFit="1" customWidth="1"/>
    <col min="4097" max="4097" width="13.875" style="1154" bestFit="1" customWidth="1"/>
    <col min="4098" max="4098" width="17.25" style="1154" bestFit="1" customWidth="1"/>
    <col min="4099" max="4100" width="20.5" style="1154" bestFit="1" customWidth="1"/>
    <col min="4101" max="4101" width="0" style="1154" hidden="1" customWidth="1"/>
    <col min="4102" max="4102" width="18.375" style="1154" bestFit="1" customWidth="1"/>
    <col min="4103" max="4104" width="0" style="1154" hidden="1" customWidth="1"/>
    <col min="4105" max="4348" width="9" style="1154"/>
    <col min="4349" max="4349" width="6.625" style="1154" customWidth="1"/>
    <col min="4350" max="4351" width="21.625" style="1154" customWidth="1"/>
    <col min="4352" max="4352" width="16.125" style="1154" bestFit="1" customWidth="1"/>
    <col min="4353" max="4353" width="13.875" style="1154" bestFit="1" customWidth="1"/>
    <col min="4354" max="4354" width="17.25" style="1154" bestFit="1" customWidth="1"/>
    <col min="4355" max="4356" width="20.5" style="1154" bestFit="1" customWidth="1"/>
    <col min="4357" max="4357" width="0" style="1154" hidden="1" customWidth="1"/>
    <col min="4358" max="4358" width="18.375" style="1154" bestFit="1" customWidth="1"/>
    <col min="4359" max="4360" width="0" style="1154" hidden="1" customWidth="1"/>
    <col min="4361" max="4604" width="9" style="1154"/>
    <col min="4605" max="4605" width="6.625" style="1154" customWidth="1"/>
    <col min="4606" max="4607" width="21.625" style="1154" customWidth="1"/>
    <col min="4608" max="4608" width="16.125" style="1154" bestFit="1" customWidth="1"/>
    <col min="4609" max="4609" width="13.875" style="1154" bestFit="1" customWidth="1"/>
    <col min="4610" max="4610" width="17.25" style="1154" bestFit="1" customWidth="1"/>
    <col min="4611" max="4612" width="20.5" style="1154" bestFit="1" customWidth="1"/>
    <col min="4613" max="4613" width="0" style="1154" hidden="1" customWidth="1"/>
    <col min="4614" max="4614" width="18.375" style="1154" bestFit="1" customWidth="1"/>
    <col min="4615" max="4616" width="0" style="1154" hidden="1" customWidth="1"/>
    <col min="4617" max="4860" width="9" style="1154"/>
    <col min="4861" max="4861" width="6.625" style="1154" customWidth="1"/>
    <col min="4862" max="4863" width="21.625" style="1154" customWidth="1"/>
    <col min="4864" max="4864" width="16.125" style="1154" bestFit="1" customWidth="1"/>
    <col min="4865" max="4865" width="13.875" style="1154" bestFit="1" customWidth="1"/>
    <col min="4866" max="4866" width="17.25" style="1154" bestFit="1" customWidth="1"/>
    <col min="4867" max="4868" width="20.5" style="1154" bestFit="1" customWidth="1"/>
    <col min="4869" max="4869" width="0" style="1154" hidden="1" customWidth="1"/>
    <col min="4870" max="4870" width="18.375" style="1154" bestFit="1" customWidth="1"/>
    <col min="4871" max="4872" width="0" style="1154" hidden="1" customWidth="1"/>
    <col min="4873" max="5116" width="9" style="1154"/>
    <col min="5117" max="5117" width="6.625" style="1154" customWidth="1"/>
    <col min="5118" max="5119" width="21.625" style="1154" customWidth="1"/>
    <col min="5120" max="5120" width="16.125" style="1154" bestFit="1" customWidth="1"/>
    <col min="5121" max="5121" width="13.875" style="1154" bestFit="1" customWidth="1"/>
    <col min="5122" max="5122" width="17.25" style="1154" bestFit="1" customWidth="1"/>
    <col min="5123" max="5124" width="20.5" style="1154" bestFit="1" customWidth="1"/>
    <col min="5125" max="5125" width="0" style="1154" hidden="1" customWidth="1"/>
    <col min="5126" max="5126" width="18.375" style="1154" bestFit="1" customWidth="1"/>
    <col min="5127" max="5128" width="0" style="1154" hidden="1" customWidth="1"/>
    <col min="5129" max="5372" width="9" style="1154"/>
    <col min="5373" max="5373" width="6.625" style="1154" customWidth="1"/>
    <col min="5374" max="5375" width="21.625" style="1154" customWidth="1"/>
    <col min="5376" max="5376" width="16.125" style="1154" bestFit="1" customWidth="1"/>
    <col min="5377" max="5377" width="13.875" style="1154" bestFit="1" customWidth="1"/>
    <col min="5378" max="5378" width="17.25" style="1154" bestFit="1" customWidth="1"/>
    <col min="5379" max="5380" width="20.5" style="1154" bestFit="1" customWidth="1"/>
    <col min="5381" max="5381" width="0" style="1154" hidden="1" customWidth="1"/>
    <col min="5382" max="5382" width="18.375" style="1154" bestFit="1" customWidth="1"/>
    <col min="5383" max="5384" width="0" style="1154" hidden="1" customWidth="1"/>
    <col min="5385" max="5628" width="9" style="1154"/>
    <col min="5629" max="5629" width="6.625" style="1154" customWidth="1"/>
    <col min="5630" max="5631" width="21.625" style="1154" customWidth="1"/>
    <col min="5632" max="5632" width="16.125" style="1154" bestFit="1" customWidth="1"/>
    <col min="5633" max="5633" width="13.875" style="1154" bestFit="1" customWidth="1"/>
    <col min="5634" max="5634" width="17.25" style="1154" bestFit="1" customWidth="1"/>
    <col min="5635" max="5636" width="20.5" style="1154" bestFit="1" customWidth="1"/>
    <col min="5637" max="5637" width="0" style="1154" hidden="1" customWidth="1"/>
    <col min="5638" max="5638" width="18.375" style="1154" bestFit="1" customWidth="1"/>
    <col min="5639" max="5640" width="0" style="1154" hidden="1" customWidth="1"/>
    <col min="5641" max="5884" width="9" style="1154"/>
    <col min="5885" max="5885" width="6.625" style="1154" customWidth="1"/>
    <col min="5886" max="5887" width="21.625" style="1154" customWidth="1"/>
    <col min="5888" max="5888" width="16.125" style="1154" bestFit="1" customWidth="1"/>
    <col min="5889" max="5889" width="13.875" style="1154" bestFit="1" customWidth="1"/>
    <col min="5890" max="5890" width="17.25" style="1154" bestFit="1" customWidth="1"/>
    <col min="5891" max="5892" width="20.5" style="1154" bestFit="1" customWidth="1"/>
    <col min="5893" max="5893" width="0" style="1154" hidden="1" customWidth="1"/>
    <col min="5894" max="5894" width="18.375" style="1154" bestFit="1" customWidth="1"/>
    <col min="5895" max="5896" width="0" style="1154" hidden="1" customWidth="1"/>
    <col min="5897" max="6140" width="9" style="1154"/>
    <col min="6141" max="6141" width="6.625" style="1154" customWidth="1"/>
    <col min="6142" max="6143" width="21.625" style="1154" customWidth="1"/>
    <col min="6144" max="6144" width="16.125" style="1154" bestFit="1" customWidth="1"/>
    <col min="6145" max="6145" width="13.875" style="1154" bestFit="1" customWidth="1"/>
    <col min="6146" max="6146" width="17.25" style="1154" bestFit="1" customWidth="1"/>
    <col min="6147" max="6148" width="20.5" style="1154" bestFit="1" customWidth="1"/>
    <col min="6149" max="6149" width="0" style="1154" hidden="1" customWidth="1"/>
    <col min="6150" max="6150" width="18.375" style="1154" bestFit="1" customWidth="1"/>
    <col min="6151" max="6152" width="0" style="1154" hidden="1" customWidth="1"/>
    <col min="6153" max="6396" width="9" style="1154"/>
    <col min="6397" max="6397" width="6.625" style="1154" customWidth="1"/>
    <col min="6398" max="6399" width="21.625" style="1154" customWidth="1"/>
    <col min="6400" max="6400" width="16.125" style="1154" bestFit="1" customWidth="1"/>
    <col min="6401" max="6401" width="13.875" style="1154" bestFit="1" customWidth="1"/>
    <col min="6402" max="6402" width="17.25" style="1154" bestFit="1" customWidth="1"/>
    <col min="6403" max="6404" width="20.5" style="1154" bestFit="1" customWidth="1"/>
    <col min="6405" max="6405" width="0" style="1154" hidden="1" customWidth="1"/>
    <col min="6406" max="6406" width="18.375" style="1154" bestFit="1" customWidth="1"/>
    <col min="6407" max="6408" width="0" style="1154" hidden="1" customWidth="1"/>
    <col min="6409" max="6652" width="9" style="1154"/>
    <col min="6653" max="6653" width="6.625" style="1154" customWidth="1"/>
    <col min="6654" max="6655" width="21.625" style="1154" customWidth="1"/>
    <col min="6656" max="6656" width="16.125" style="1154" bestFit="1" customWidth="1"/>
    <col min="6657" max="6657" width="13.875" style="1154" bestFit="1" customWidth="1"/>
    <col min="6658" max="6658" width="17.25" style="1154" bestFit="1" customWidth="1"/>
    <col min="6659" max="6660" width="20.5" style="1154" bestFit="1" customWidth="1"/>
    <col min="6661" max="6661" width="0" style="1154" hidden="1" customWidth="1"/>
    <col min="6662" max="6662" width="18.375" style="1154" bestFit="1" customWidth="1"/>
    <col min="6663" max="6664" width="0" style="1154" hidden="1" customWidth="1"/>
    <col min="6665" max="6908" width="9" style="1154"/>
    <col min="6909" max="6909" width="6.625" style="1154" customWidth="1"/>
    <col min="6910" max="6911" width="21.625" style="1154" customWidth="1"/>
    <col min="6912" max="6912" width="16.125" style="1154" bestFit="1" customWidth="1"/>
    <col min="6913" max="6913" width="13.875" style="1154" bestFit="1" customWidth="1"/>
    <col min="6914" max="6914" width="17.25" style="1154" bestFit="1" customWidth="1"/>
    <col min="6915" max="6916" width="20.5" style="1154" bestFit="1" customWidth="1"/>
    <col min="6917" max="6917" width="0" style="1154" hidden="1" customWidth="1"/>
    <col min="6918" max="6918" width="18.375" style="1154" bestFit="1" customWidth="1"/>
    <col min="6919" max="6920" width="0" style="1154" hidden="1" customWidth="1"/>
    <col min="6921" max="7164" width="9" style="1154"/>
    <col min="7165" max="7165" width="6.625" style="1154" customWidth="1"/>
    <col min="7166" max="7167" width="21.625" style="1154" customWidth="1"/>
    <col min="7168" max="7168" width="16.125" style="1154" bestFit="1" customWidth="1"/>
    <col min="7169" max="7169" width="13.875" style="1154" bestFit="1" customWidth="1"/>
    <col min="7170" max="7170" width="17.25" style="1154" bestFit="1" customWidth="1"/>
    <col min="7171" max="7172" width="20.5" style="1154" bestFit="1" customWidth="1"/>
    <col min="7173" max="7173" width="0" style="1154" hidden="1" customWidth="1"/>
    <col min="7174" max="7174" width="18.375" style="1154" bestFit="1" customWidth="1"/>
    <col min="7175" max="7176" width="0" style="1154" hidden="1" customWidth="1"/>
    <col min="7177" max="7420" width="9" style="1154"/>
    <col min="7421" max="7421" width="6.625" style="1154" customWidth="1"/>
    <col min="7422" max="7423" width="21.625" style="1154" customWidth="1"/>
    <col min="7424" max="7424" width="16.125" style="1154" bestFit="1" customWidth="1"/>
    <col min="7425" max="7425" width="13.875" style="1154" bestFit="1" customWidth="1"/>
    <col min="7426" max="7426" width="17.25" style="1154" bestFit="1" customWidth="1"/>
    <col min="7427" max="7428" width="20.5" style="1154" bestFit="1" customWidth="1"/>
    <col min="7429" max="7429" width="0" style="1154" hidden="1" customWidth="1"/>
    <col min="7430" max="7430" width="18.375" style="1154" bestFit="1" customWidth="1"/>
    <col min="7431" max="7432" width="0" style="1154" hidden="1" customWidth="1"/>
    <col min="7433" max="7676" width="9" style="1154"/>
    <col min="7677" max="7677" width="6.625" style="1154" customWidth="1"/>
    <col min="7678" max="7679" width="21.625" style="1154" customWidth="1"/>
    <col min="7680" max="7680" width="16.125" style="1154" bestFit="1" customWidth="1"/>
    <col min="7681" max="7681" width="13.875" style="1154" bestFit="1" customWidth="1"/>
    <col min="7682" max="7682" width="17.25" style="1154" bestFit="1" customWidth="1"/>
    <col min="7683" max="7684" width="20.5" style="1154" bestFit="1" customWidth="1"/>
    <col min="7685" max="7685" width="0" style="1154" hidden="1" customWidth="1"/>
    <col min="7686" max="7686" width="18.375" style="1154" bestFit="1" customWidth="1"/>
    <col min="7687" max="7688" width="0" style="1154" hidden="1" customWidth="1"/>
    <col min="7689" max="7932" width="9" style="1154"/>
    <col min="7933" max="7933" width="6.625" style="1154" customWidth="1"/>
    <col min="7934" max="7935" width="21.625" style="1154" customWidth="1"/>
    <col min="7936" max="7936" width="16.125" style="1154" bestFit="1" customWidth="1"/>
    <col min="7937" max="7937" width="13.875" style="1154" bestFit="1" customWidth="1"/>
    <col min="7938" max="7938" width="17.25" style="1154" bestFit="1" customWidth="1"/>
    <col min="7939" max="7940" width="20.5" style="1154" bestFit="1" customWidth="1"/>
    <col min="7941" max="7941" width="0" style="1154" hidden="1" customWidth="1"/>
    <col min="7942" max="7942" width="18.375" style="1154" bestFit="1" customWidth="1"/>
    <col min="7943" max="7944" width="0" style="1154" hidden="1" customWidth="1"/>
    <col min="7945" max="8188" width="9" style="1154"/>
    <col min="8189" max="8189" width="6.625" style="1154" customWidth="1"/>
    <col min="8190" max="8191" width="21.625" style="1154" customWidth="1"/>
    <col min="8192" max="8192" width="16.125" style="1154" bestFit="1" customWidth="1"/>
    <col min="8193" max="8193" width="13.875" style="1154" bestFit="1" customWidth="1"/>
    <col min="8194" max="8194" width="17.25" style="1154" bestFit="1" customWidth="1"/>
    <col min="8195" max="8196" width="20.5" style="1154" bestFit="1" customWidth="1"/>
    <col min="8197" max="8197" width="0" style="1154" hidden="1" customWidth="1"/>
    <col min="8198" max="8198" width="18.375" style="1154" bestFit="1" customWidth="1"/>
    <col min="8199" max="8200" width="0" style="1154" hidden="1" customWidth="1"/>
    <col min="8201" max="8444" width="9" style="1154"/>
    <col min="8445" max="8445" width="6.625" style="1154" customWidth="1"/>
    <col min="8446" max="8447" width="21.625" style="1154" customWidth="1"/>
    <col min="8448" max="8448" width="16.125" style="1154" bestFit="1" customWidth="1"/>
    <col min="8449" max="8449" width="13.875" style="1154" bestFit="1" customWidth="1"/>
    <col min="8450" max="8450" width="17.25" style="1154" bestFit="1" customWidth="1"/>
    <col min="8451" max="8452" width="20.5" style="1154" bestFit="1" customWidth="1"/>
    <col min="8453" max="8453" width="0" style="1154" hidden="1" customWidth="1"/>
    <col min="8454" max="8454" width="18.375" style="1154" bestFit="1" customWidth="1"/>
    <col min="8455" max="8456" width="0" style="1154" hidden="1" customWidth="1"/>
    <col min="8457" max="8700" width="9" style="1154"/>
    <col min="8701" max="8701" width="6.625" style="1154" customWidth="1"/>
    <col min="8702" max="8703" width="21.625" style="1154" customWidth="1"/>
    <col min="8704" max="8704" width="16.125" style="1154" bestFit="1" customWidth="1"/>
    <col min="8705" max="8705" width="13.875" style="1154" bestFit="1" customWidth="1"/>
    <col min="8706" max="8706" width="17.25" style="1154" bestFit="1" customWidth="1"/>
    <col min="8707" max="8708" width="20.5" style="1154" bestFit="1" customWidth="1"/>
    <col min="8709" max="8709" width="0" style="1154" hidden="1" customWidth="1"/>
    <col min="8710" max="8710" width="18.375" style="1154" bestFit="1" customWidth="1"/>
    <col min="8711" max="8712" width="0" style="1154" hidden="1" customWidth="1"/>
    <col min="8713" max="8956" width="9" style="1154"/>
    <col min="8957" max="8957" width="6.625" style="1154" customWidth="1"/>
    <col min="8958" max="8959" width="21.625" style="1154" customWidth="1"/>
    <col min="8960" max="8960" width="16.125" style="1154" bestFit="1" customWidth="1"/>
    <col min="8961" max="8961" width="13.875" style="1154" bestFit="1" customWidth="1"/>
    <col min="8962" max="8962" width="17.25" style="1154" bestFit="1" customWidth="1"/>
    <col min="8963" max="8964" width="20.5" style="1154" bestFit="1" customWidth="1"/>
    <col min="8965" max="8965" width="0" style="1154" hidden="1" customWidth="1"/>
    <col min="8966" max="8966" width="18.375" style="1154" bestFit="1" customWidth="1"/>
    <col min="8967" max="8968" width="0" style="1154" hidden="1" customWidth="1"/>
    <col min="8969" max="9212" width="9" style="1154"/>
    <col min="9213" max="9213" width="6.625" style="1154" customWidth="1"/>
    <col min="9214" max="9215" width="21.625" style="1154" customWidth="1"/>
    <col min="9216" max="9216" width="16.125" style="1154" bestFit="1" customWidth="1"/>
    <col min="9217" max="9217" width="13.875" style="1154" bestFit="1" customWidth="1"/>
    <col min="9218" max="9218" width="17.25" style="1154" bestFit="1" customWidth="1"/>
    <col min="9219" max="9220" width="20.5" style="1154" bestFit="1" customWidth="1"/>
    <col min="9221" max="9221" width="0" style="1154" hidden="1" customWidth="1"/>
    <col min="9222" max="9222" width="18.375" style="1154" bestFit="1" customWidth="1"/>
    <col min="9223" max="9224" width="0" style="1154" hidden="1" customWidth="1"/>
    <col min="9225" max="9468" width="9" style="1154"/>
    <col min="9469" max="9469" width="6.625" style="1154" customWidth="1"/>
    <col min="9470" max="9471" width="21.625" style="1154" customWidth="1"/>
    <col min="9472" max="9472" width="16.125" style="1154" bestFit="1" customWidth="1"/>
    <col min="9473" max="9473" width="13.875" style="1154" bestFit="1" customWidth="1"/>
    <col min="9474" max="9474" width="17.25" style="1154" bestFit="1" customWidth="1"/>
    <col min="9475" max="9476" width="20.5" style="1154" bestFit="1" customWidth="1"/>
    <col min="9477" max="9477" width="0" style="1154" hidden="1" customWidth="1"/>
    <col min="9478" max="9478" width="18.375" style="1154" bestFit="1" customWidth="1"/>
    <col min="9479" max="9480" width="0" style="1154" hidden="1" customWidth="1"/>
    <col min="9481" max="9724" width="9" style="1154"/>
    <col min="9725" max="9725" width="6.625" style="1154" customWidth="1"/>
    <col min="9726" max="9727" width="21.625" style="1154" customWidth="1"/>
    <col min="9728" max="9728" width="16.125" style="1154" bestFit="1" customWidth="1"/>
    <col min="9729" max="9729" width="13.875" style="1154" bestFit="1" customWidth="1"/>
    <col min="9730" max="9730" width="17.25" style="1154" bestFit="1" customWidth="1"/>
    <col min="9731" max="9732" width="20.5" style="1154" bestFit="1" customWidth="1"/>
    <col min="9733" max="9733" width="0" style="1154" hidden="1" customWidth="1"/>
    <col min="9734" max="9734" width="18.375" style="1154" bestFit="1" customWidth="1"/>
    <col min="9735" max="9736" width="0" style="1154" hidden="1" customWidth="1"/>
    <col min="9737" max="9980" width="9" style="1154"/>
    <col min="9981" max="9981" width="6.625" style="1154" customWidth="1"/>
    <col min="9982" max="9983" width="21.625" style="1154" customWidth="1"/>
    <col min="9984" max="9984" width="16.125" style="1154" bestFit="1" customWidth="1"/>
    <col min="9985" max="9985" width="13.875" style="1154" bestFit="1" customWidth="1"/>
    <col min="9986" max="9986" width="17.25" style="1154" bestFit="1" customWidth="1"/>
    <col min="9987" max="9988" width="20.5" style="1154" bestFit="1" customWidth="1"/>
    <col min="9989" max="9989" width="0" style="1154" hidden="1" customWidth="1"/>
    <col min="9990" max="9990" width="18.375" style="1154" bestFit="1" customWidth="1"/>
    <col min="9991" max="9992" width="0" style="1154" hidden="1" customWidth="1"/>
    <col min="9993" max="10236" width="9" style="1154"/>
    <col min="10237" max="10237" width="6.625" style="1154" customWidth="1"/>
    <col min="10238" max="10239" width="21.625" style="1154" customWidth="1"/>
    <col min="10240" max="10240" width="16.125" style="1154" bestFit="1" customWidth="1"/>
    <col min="10241" max="10241" width="13.875" style="1154" bestFit="1" customWidth="1"/>
    <col min="10242" max="10242" width="17.25" style="1154" bestFit="1" customWidth="1"/>
    <col min="10243" max="10244" width="20.5" style="1154" bestFit="1" customWidth="1"/>
    <col min="10245" max="10245" width="0" style="1154" hidden="1" customWidth="1"/>
    <col min="10246" max="10246" width="18.375" style="1154" bestFit="1" customWidth="1"/>
    <col min="10247" max="10248" width="0" style="1154" hidden="1" customWidth="1"/>
    <col min="10249" max="10492" width="9" style="1154"/>
    <col min="10493" max="10493" width="6.625" style="1154" customWidth="1"/>
    <col min="10494" max="10495" width="21.625" style="1154" customWidth="1"/>
    <col min="10496" max="10496" width="16.125" style="1154" bestFit="1" customWidth="1"/>
    <col min="10497" max="10497" width="13.875" style="1154" bestFit="1" customWidth="1"/>
    <col min="10498" max="10498" width="17.25" style="1154" bestFit="1" customWidth="1"/>
    <col min="10499" max="10500" width="20.5" style="1154" bestFit="1" customWidth="1"/>
    <col min="10501" max="10501" width="0" style="1154" hidden="1" customWidth="1"/>
    <col min="10502" max="10502" width="18.375" style="1154" bestFit="1" customWidth="1"/>
    <col min="10503" max="10504" width="0" style="1154" hidden="1" customWidth="1"/>
    <col min="10505" max="10748" width="9" style="1154"/>
    <col min="10749" max="10749" width="6.625" style="1154" customWidth="1"/>
    <col min="10750" max="10751" width="21.625" style="1154" customWidth="1"/>
    <col min="10752" max="10752" width="16.125" style="1154" bestFit="1" customWidth="1"/>
    <col min="10753" max="10753" width="13.875" style="1154" bestFit="1" customWidth="1"/>
    <col min="10754" max="10754" width="17.25" style="1154" bestFit="1" customWidth="1"/>
    <col min="10755" max="10756" width="20.5" style="1154" bestFit="1" customWidth="1"/>
    <col min="10757" max="10757" width="0" style="1154" hidden="1" customWidth="1"/>
    <col min="10758" max="10758" width="18.375" style="1154" bestFit="1" customWidth="1"/>
    <col min="10759" max="10760" width="0" style="1154" hidden="1" customWidth="1"/>
    <col min="10761" max="11004" width="9" style="1154"/>
    <col min="11005" max="11005" width="6.625" style="1154" customWidth="1"/>
    <col min="11006" max="11007" width="21.625" style="1154" customWidth="1"/>
    <col min="11008" max="11008" width="16.125" style="1154" bestFit="1" customWidth="1"/>
    <col min="11009" max="11009" width="13.875" style="1154" bestFit="1" customWidth="1"/>
    <col min="11010" max="11010" width="17.25" style="1154" bestFit="1" customWidth="1"/>
    <col min="11011" max="11012" width="20.5" style="1154" bestFit="1" customWidth="1"/>
    <col min="11013" max="11013" width="0" style="1154" hidden="1" customWidth="1"/>
    <col min="11014" max="11014" width="18.375" style="1154" bestFit="1" customWidth="1"/>
    <col min="11015" max="11016" width="0" style="1154" hidden="1" customWidth="1"/>
    <col min="11017" max="11260" width="9" style="1154"/>
    <col min="11261" max="11261" width="6.625" style="1154" customWidth="1"/>
    <col min="11262" max="11263" width="21.625" style="1154" customWidth="1"/>
    <col min="11264" max="11264" width="16.125" style="1154" bestFit="1" customWidth="1"/>
    <col min="11265" max="11265" width="13.875" style="1154" bestFit="1" customWidth="1"/>
    <col min="11266" max="11266" width="17.25" style="1154" bestFit="1" customWidth="1"/>
    <col min="11267" max="11268" width="20.5" style="1154" bestFit="1" customWidth="1"/>
    <col min="11269" max="11269" width="0" style="1154" hidden="1" customWidth="1"/>
    <col min="11270" max="11270" width="18.375" style="1154" bestFit="1" customWidth="1"/>
    <col min="11271" max="11272" width="0" style="1154" hidden="1" customWidth="1"/>
    <col min="11273" max="11516" width="9" style="1154"/>
    <col min="11517" max="11517" width="6.625" style="1154" customWidth="1"/>
    <col min="11518" max="11519" width="21.625" style="1154" customWidth="1"/>
    <col min="11520" max="11520" width="16.125" style="1154" bestFit="1" customWidth="1"/>
    <col min="11521" max="11521" width="13.875" style="1154" bestFit="1" customWidth="1"/>
    <col min="11522" max="11522" width="17.25" style="1154" bestFit="1" customWidth="1"/>
    <col min="11523" max="11524" width="20.5" style="1154" bestFit="1" customWidth="1"/>
    <col min="11525" max="11525" width="0" style="1154" hidden="1" customWidth="1"/>
    <col min="11526" max="11526" width="18.375" style="1154" bestFit="1" customWidth="1"/>
    <col min="11527" max="11528" width="0" style="1154" hidden="1" customWidth="1"/>
    <col min="11529" max="11772" width="9" style="1154"/>
    <col min="11773" max="11773" width="6.625" style="1154" customWidth="1"/>
    <col min="11774" max="11775" width="21.625" style="1154" customWidth="1"/>
    <col min="11776" max="11776" width="16.125" style="1154" bestFit="1" customWidth="1"/>
    <col min="11777" max="11777" width="13.875" style="1154" bestFit="1" customWidth="1"/>
    <col min="11778" max="11778" width="17.25" style="1154" bestFit="1" customWidth="1"/>
    <col min="11779" max="11780" width="20.5" style="1154" bestFit="1" customWidth="1"/>
    <col min="11781" max="11781" width="0" style="1154" hidden="1" customWidth="1"/>
    <col min="11782" max="11782" width="18.375" style="1154" bestFit="1" customWidth="1"/>
    <col min="11783" max="11784" width="0" style="1154" hidden="1" customWidth="1"/>
    <col min="11785" max="12028" width="9" style="1154"/>
    <col min="12029" max="12029" width="6.625" style="1154" customWidth="1"/>
    <col min="12030" max="12031" width="21.625" style="1154" customWidth="1"/>
    <col min="12032" max="12032" width="16.125" style="1154" bestFit="1" customWidth="1"/>
    <col min="12033" max="12033" width="13.875" style="1154" bestFit="1" customWidth="1"/>
    <col min="12034" max="12034" width="17.25" style="1154" bestFit="1" customWidth="1"/>
    <col min="12035" max="12036" width="20.5" style="1154" bestFit="1" customWidth="1"/>
    <col min="12037" max="12037" width="0" style="1154" hidden="1" customWidth="1"/>
    <col min="12038" max="12038" width="18.375" style="1154" bestFit="1" customWidth="1"/>
    <col min="12039" max="12040" width="0" style="1154" hidden="1" customWidth="1"/>
    <col min="12041" max="12284" width="9" style="1154"/>
    <col min="12285" max="12285" width="6.625" style="1154" customWidth="1"/>
    <col min="12286" max="12287" width="21.625" style="1154" customWidth="1"/>
    <col min="12288" max="12288" width="16.125" style="1154" bestFit="1" customWidth="1"/>
    <col min="12289" max="12289" width="13.875" style="1154" bestFit="1" customWidth="1"/>
    <col min="12290" max="12290" width="17.25" style="1154" bestFit="1" customWidth="1"/>
    <col min="12291" max="12292" width="20.5" style="1154" bestFit="1" customWidth="1"/>
    <col min="12293" max="12293" width="0" style="1154" hidden="1" customWidth="1"/>
    <col min="12294" max="12294" width="18.375" style="1154" bestFit="1" customWidth="1"/>
    <col min="12295" max="12296" width="0" style="1154" hidden="1" customWidth="1"/>
    <col min="12297" max="12540" width="9" style="1154"/>
    <col min="12541" max="12541" width="6.625" style="1154" customWidth="1"/>
    <col min="12542" max="12543" width="21.625" style="1154" customWidth="1"/>
    <col min="12544" max="12544" width="16.125" style="1154" bestFit="1" customWidth="1"/>
    <col min="12545" max="12545" width="13.875" style="1154" bestFit="1" customWidth="1"/>
    <col min="12546" max="12546" width="17.25" style="1154" bestFit="1" customWidth="1"/>
    <col min="12547" max="12548" width="20.5" style="1154" bestFit="1" customWidth="1"/>
    <col min="12549" max="12549" width="0" style="1154" hidden="1" customWidth="1"/>
    <col min="12550" max="12550" width="18.375" style="1154" bestFit="1" customWidth="1"/>
    <col min="12551" max="12552" width="0" style="1154" hidden="1" customWidth="1"/>
    <col min="12553" max="12796" width="9" style="1154"/>
    <col min="12797" max="12797" width="6.625" style="1154" customWidth="1"/>
    <col min="12798" max="12799" width="21.625" style="1154" customWidth="1"/>
    <col min="12800" max="12800" width="16.125" style="1154" bestFit="1" customWidth="1"/>
    <col min="12801" max="12801" width="13.875" style="1154" bestFit="1" customWidth="1"/>
    <col min="12802" max="12802" width="17.25" style="1154" bestFit="1" customWidth="1"/>
    <col min="12803" max="12804" width="20.5" style="1154" bestFit="1" customWidth="1"/>
    <col min="12805" max="12805" width="0" style="1154" hidden="1" customWidth="1"/>
    <col min="12806" max="12806" width="18.375" style="1154" bestFit="1" customWidth="1"/>
    <col min="12807" max="12808" width="0" style="1154" hidden="1" customWidth="1"/>
    <col min="12809" max="13052" width="9" style="1154"/>
    <col min="13053" max="13053" width="6.625" style="1154" customWidth="1"/>
    <col min="13054" max="13055" width="21.625" style="1154" customWidth="1"/>
    <col min="13056" max="13056" width="16.125" style="1154" bestFit="1" customWidth="1"/>
    <col min="13057" max="13057" width="13.875" style="1154" bestFit="1" customWidth="1"/>
    <col min="13058" max="13058" width="17.25" style="1154" bestFit="1" customWidth="1"/>
    <col min="13059" max="13060" width="20.5" style="1154" bestFit="1" customWidth="1"/>
    <col min="13061" max="13061" width="0" style="1154" hidden="1" customWidth="1"/>
    <col min="13062" max="13062" width="18.375" style="1154" bestFit="1" customWidth="1"/>
    <col min="13063" max="13064" width="0" style="1154" hidden="1" customWidth="1"/>
    <col min="13065" max="13308" width="9" style="1154"/>
    <col min="13309" max="13309" width="6.625" style="1154" customWidth="1"/>
    <col min="13310" max="13311" width="21.625" style="1154" customWidth="1"/>
    <col min="13312" max="13312" width="16.125" style="1154" bestFit="1" customWidth="1"/>
    <col min="13313" max="13313" width="13.875" style="1154" bestFit="1" customWidth="1"/>
    <col min="13314" max="13314" width="17.25" style="1154" bestFit="1" customWidth="1"/>
    <col min="13315" max="13316" width="20.5" style="1154" bestFit="1" customWidth="1"/>
    <col min="13317" max="13317" width="0" style="1154" hidden="1" customWidth="1"/>
    <col min="13318" max="13318" width="18.375" style="1154" bestFit="1" customWidth="1"/>
    <col min="13319" max="13320" width="0" style="1154" hidden="1" customWidth="1"/>
    <col min="13321" max="13564" width="9" style="1154"/>
    <col min="13565" max="13565" width="6.625" style="1154" customWidth="1"/>
    <col min="13566" max="13567" width="21.625" style="1154" customWidth="1"/>
    <col min="13568" max="13568" width="16.125" style="1154" bestFit="1" customWidth="1"/>
    <col min="13569" max="13569" width="13.875" style="1154" bestFit="1" customWidth="1"/>
    <col min="13570" max="13570" width="17.25" style="1154" bestFit="1" customWidth="1"/>
    <col min="13571" max="13572" width="20.5" style="1154" bestFit="1" customWidth="1"/>
    <col min="13573" max="13573" width="0" style="1154" hidden="1" customWidth="1"/>
    <col min="13574" max="13574" width="18.375" style="1154" bestFit="1" customWidth="1"/>
    <col min="13575" max="13576" width="0" style="1154" hidden="1" customWidth="1"/>
    <col min="13577" max="13820" width="9" style="1154"/>
    <col min="13821" max="13821" width="6.625" style="1154" customWidth="1"/>
    <col min="13822" max="13823" width="21.625" style="1154" customWidth="1"/>
    <col min="13824" max="13824" width="16.125" style="1154" bestFit="1" customWidth="1"/>
    <col min="13825" max="13825" width="13.875" style="1154" bestFit="1" customWidth="1"/>
    <col min="13826" max="13826" width="17.25" style="1154" bestFit="1" customWidth="1"/>
    <col min="13827" max="13828" width="20.5" style="1154" bestFit="1" customWidth="1"/>
    <col min="13829" max="13829" width="0" style="1154" hidden="1" customWidth="1"/>
    <col min="13830" max="13830" width="18.375" style="1154" bestFit="1" customWidth="1"/>
    <col min="13831" max="13832" width="0" style="1154" hidden="1" customWidth="1"/>
    <col min="13833" max="14076" width="9" style="1154"/>
    <col min="14077" max="14077" width="6.625" style="1154" customWidth="1"/>
    <col min="14078" max="14079" width="21.625" style="1154" customWidth="1"/>
    <col min="14080" max="14080" width="16.125" style="1154" bestFit="1" customWidth="1"/>
    <col min="14081" max="14081" width="13.875" style="1154" bestFit="1" customWidth="1"/>
    <col min="14082" max="14082" width="17.25" style="1154" bestFit="1" customWidth="1"/>
    <col min="14083" max="14084" width="20.5" style="1154" bestFit="1" customWidth="1"/>
    <col min="14085" max="14085" width="0" style="1154" hidden="1" customWidth="1"/>
    <col min="14086" max="14086" width="18.375" style="1154" bestFit="1" customWidth="1"/>
    <col min="14087" max="14088" width="0" style="1154" hidden="1" customWidth="1"/>
    <col min="14089" max="14332" width="9" style="1154"/>
    <col min="14333" max="14333" width="6.625" style="1154" customWidth="1"/>
    <col min="14334" max="14335" width="21.625" style="1154" customWidth="1"/>
    <col min="14336" max="14336" width="16.125" style="1154" bestFit="1" customWidth="1"/>
    <col min="14337" max="14337" width="13.875" style="1154" bestFit="1" customWidth="1"/>
    <col min="14338" max="14338" width="17.25" style="1154" bestFit="1" customWidth="1"/>
    <col min="14339" max="14340" width="20.5" style="1154" bestFit="1" customWidth="1"/>
    <col min="14341" max="14341" width="0" style="1154" hidden="1" customWidth="1"/>
    <col min="14342" max="14342" width="18.375" style="1154" bestFit="1" customWidth="1"/>
    <col min="14343" max="14344" width="0" style="1154" hidden="1" customWidth="1"/>
    <col min="14345" max="14588" width="9" style="1154"/>
    <col min="14589" max="14589" width="6.625" style="1154" customWidth="1"/>
    <col min="14590" max="14591" width="21.625" style="1154" customWidth="1"/>
    <col min="14592" max="14592" width="16.125" style="1154" bestFit="1" customWidth="1"/>
    <col min="14593" max="14593" width="13.875" style="1154" bestFit="1" customWidth="1"/>
    <col min="14594" max="14594" width="17.25" style="1154" bestFit="1" customWidth="1"/>
    <col min="14595" max="14596" width="20.5" style="1154" bestFit="1" customWidth="1"/>
    <col min="14597" max="14597" width="0" style="1154" hidden="1" customWidth="1"/>
    <col min="14598" max="14598" width="18.375" style="1154" bestFit="1" customWidth="1"/>
    <col min="14599" max="14600" width="0" style="1154" hidden="1" customWidth="1"/>
    <col min="14601" max="14844" width="9" style="1154"/>
    <col min="14845" max="14845" width="6.625" style="1154" customWidth="1"/>
    <col min="14846" max="14847" width="21.625" style="1154" customWidth="1"/>
    <col min="14848" max="14848" width="16.125" style="1154" bestFit="1" customWidth="1"/>
    <col min="14849" max="14849" width="13.875" style="1154" bestFit="1" customWidth="1"/>
    <col min="14850" max="14850" width="17.25" style="1154" bestFit="1" customWidth="1"/>
    <col min="14851" max="14852" width="20.5" style="1154" bestFit="1" customWidth="1"/>
    <col min="14853" max="14853" width="0" style="1154" hidden="1" customWidth="1"/>
    <col min="14854" max="14854" width="18.375" style="1154" bestFit="1" customWidth="1"/>
    <col min="14855" max="14856" width="0" style="1154" hidden="1" customWidth="1"/>
    <col min="14857" max="15100" width="9" style="1154"/>
    <col min="15101" max="15101" width="6.625" style="1154" customWidth="1"/>
    <col min="15102" max="15103" width="21.625" style="1154" customWidth="1"/>
    <col min="15104" max="15104" width="16.125" style="1154" bestFit="1" customWidth="1"/>
    <col min="15105" max="15105" width="13.875" style="1154" bestFit="1" customWidth="1"/>
    <col min="15106" max="15106" width="17.25" style="1154" bestFit="1" customWidth="1"/>
    <col min="15107" max="15108" width="20.5" style="1154" bestFit="1" customWidth="1"/>
    <col min="15109" max="15109" width="0" style="1154" hidden="1" customWidth="1"/>
    <col min="15110" max="15110" width="18.375" style="1154" bestFit="1" customWidth="1"/>
    <col min="15111" max="15112" width="0" style="1154" hidden="1" customWidth="1"/>
    <col min="15113" max="15356" width="9" style="1154"/>
    <col min="15357" max="15357" width="6.625" style="1154" customWidth="1"/>
    <col min="15358" max="15359" width="21.625" style="1154" customWidth="1"/>
    <col min="15360" max="15360" width="16.125" style="1154" bestFit="1" customWidth="1"/>
    <col min="15361" max="15361" width="13.875" style="1154" bestFit="1" customWidth="1"/>
    <col min="15362" max="15362" width="17.25" style="1154" bestFit="1" customWidth="1"/>
    <col min="15363" max="15364" width="20.5" style="1154" bestFit="1" customWidth="1"/>
    <col min="15365" max="15365" width="0" style="1154" hidden="1" customWidth="1"/>
    <col min="15366" max="15366" width="18.375" style="1154" bestFit="1" customWidth="1"/>
    <col min="15367" max="15368" width="0" style="1154" hidden="1" customWidth="1"/>
    <col min="15369" max="15612" width="9" style="1154"/>
    <col min="15613" max="15613" width="6.625" style="1154" customWidth="1"/>
    <col min="15614" max="15615" width="21.625" style="1154" customWidth="1"/>
    <col min="15616" max="15616" width="16.125" style="1154" bestFit="1" customWidth="1"/>
    <col min="15617" max="15617" width="13.875" style="1154" bestFit="1" customWidth="1"/>
    <col min="15618" max="15618" width="17.25" style="1154" bestFit="1" customWidth="1"/>
    <col min="15619" max="15620" width="20.5" style="1154" bestFit="1" customWidth="1"/>
    <col min="15621" max="15621" width="0" style="1154" hidden="1" customWidth="1"/>
    <col min="15622" max="15622" width="18.375" style="1154" bestFit="1" customWidth="1"/>
    <col min="15623" max="15624" width="0" style="1154" hidden="1" customWidth="1"/>
    <col min="15625" max="15868" width="9" style="1154"/>
    <col min="15869" max="15869" width="6.625" style="1154" customWidth="1"/>
    <col min="15870" max="15871" width="21.625" style="1154" customWidth="1"/>
    <col min="15872" max="15872" width="16.125" style="1154" bestFit="1" customWidth="1"/>
    <col min="15873" max="15873" width="13.875" style="1154" bestFit="1" customWidth="1"/>
    <col min="15874" max="15874" width="17.25" style="1154" bestFit="1" customWidth="1"/>
    <col min="15875" max="15876" width="20.5" style="1154" bestFit="1" customWidth="1"/>
    <col min="15877" max="15877" width="0" style="1154" hidden="1" customWidth="1"/>
    <col min="15878" max="15878" width="18.375" style="1154" bestFit="1" customWidth="1"/>
    <col min="15879" max="15880" width="0" style="1154" hidden="1" customWidth="1"/>
    <col min="15881" max="16124" width="9" style="1154"/>
    <col min="16125" max="16125" width="6.625" style="1154" customWidth="1"/>
    <col min="16126" max="16127" width="21.625" style="1154" customWidth="1"/>
    <col min="16128" max="16128" width="16.125" style="1154" bestFit="1" customWidth="1"/>
    <col min="16129" max="16129" width="13.875" style="1154" bestFit="1" customWidth="1"/>
    <col min="16130" max="16130" width="17.25" style="1154" bestFit="1" customWidth="1"/>
    <col min="16131" max="16132" width="20.5" style="1154" bestFit="1" customWidth="1"/>
    <col min="16133" max="16133" width="0" style="1154" hidden="1" customWidth="1"/>
    <col min="16134" max="16134" width="18.375" style="1154" bestFit="1" customWidth="1"/>
    <col min="16135" max="16136" width="0" style="1154" hidden="1" customWidth="1"/>
    <col min="16137" max="16384" width="9" style="1154"/>
  </cols>
  <sheetData>
    <row r="1" spans="1:3" ht="20.25">
      <c r="A1" s="1402" t="s">
        <v>2976</v>
      </c>
      <c r="B1" s="1403"/>
      <c r="C1" s="1403"/>
    </row>
    <row r="2" spans="1:3" ht="35.1" customHeight="1">
      <c r="A2" s="1404" t="s">
        <v>2982</v>
      </c>
      <c r="B2" s="1405"/>
      <c r="C2" s="1155" t="s">
        <v>2977</v>
      </c>
    </row>
    <row r="3" spans="1:3" ht="30" customHeight="1">
      <c r="A3" s="1156" t="s">
        <v>2978</v>
      </c>
      <c r="B3" s="1156" t="s">
        <v>2979</v>
      </c>
      <c r="C3" s="1156" t="s">
        <v>2975</v>
      </c>
    </row>
    <row r="4" spans="1:3" ht="30" customHeight="1">
      <c r="A4" s="1156">
        <v>1</v>
      </c>
      <c r="B4" s="1156" t="s">
        <v>2980</v>
      </c>
      <c r="C4" s="1157">
        <f>'普教一科（补充）'!I4</f>
        <v>185000</v>
      </c>
    </row>
    <row r="5" spans="1:3" ht="30" customHeight="1">
      <c r="A5" s="1156"/>
      <c r="B5" s="1156" t="s">
        <v>2981</v>
      </c>
      <c r="C5" s="1158">
        <f>SUM(C4:C4)</f>
        <v>185000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62" t="s">
        <v>829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</row>
    <row r="2" spans="1:25" ht="24.9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64" t="s">
        <v>17</v>
      </c>
    </row>
    <row r="3" spans="1:25" ht="24.9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65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13" sqref="I13"/>
    </sheetView>
  </sheetViews>
  <sheetFormatPr defaultColWidth="9" defaultRowHeight="13.5"/>
  <cols>
    <col min="1" max="1" width="32.375" style="1151" customWidth="1"/>
    <col min="2" max="2" width="11.25" style="1153" customWidth="1"/>
    <col min="3" max="3" width="9.5" style="1151" customWidth="1"/>
    <col min="4" max="4" width="9.875" style="1151" customWidth="1"/>
    <col min="5" max="5" width="31.125" style="1152" customWidth="1"/>
    <col min="6" max="6" width="31" style="1152" customWidth="1"/>
    <col min="7" max="7" width="5.25" style="1152" customWidth="1"/>
    <col min="8" max="8" width="11.875" style="1152" customWidth="1"/>
    <col min="9" max="9" width="11.625" style="1152" customWidth="1"/>
    <col min="10" max="10" width="23" style="1152" customWidth="1"/>
    <col min="11" max="16384" width="9" style="1152"/>
  </cols>
  <sheetData>
    <row r="1" spans="1:9" s="1143" customFormat="1" ht="22.5">
      <c r="A1" s="1406" t="s">
        <v>2970</v>
      </c>
      <c r="B1" s="1406"/>
      <c r="C1" s="1406"/>
      <c r="D1" s="1406"/>
      <c r="E1" s="1407"/>
      <c r="F1" s="1407"/>
      <c r="G1" s="1407"/>
      <c r="H1" s="1407"/>
      <c r="I1" s="1407"/>
    </row>
    <row r="2" spans="1:9" s="1146" customFormat="1" ht="38.1" customHeight="1">
      <c r="A2" s="1144" t="s">
        <v>2971</v>
      </c>
      <c r="B2" s="1145" t="s">
        <v>631</v>
      </c>
      <c r="C2" s="1144" t="s">
        <v>982</v>
      </c>
      <c r="D2" s="1144" t="s">
        <v>2972</v>
      </c>
      <c r="E2" s="1145" t="s">
        <v>1242</v>
      </c>
      <c r="F2" s="1145" t="s">
        <v>1243</v>
      </c>
      <c r="G2" s="1145" t="s">
        <v>1244</v>
      </c>
      <c r="H2" s="1145" t="s">
        <v>1245</v>
      </c>
      <c r="I2" s="1145" t="s">
        <v>1246</v>
      </c>
    </row>
    <row r="3" spans="1:9" s="1146" customFormat="1" ht="38.1" customHeight="1">
      <c r="A3" s="1147" t="s">
        <v>223</v>
      </c>
      <c r="B3" s="1148" t="s">
        <v>10</v>
      </c>
      <c r="C3" s="1147" t="s">
        <v>998</v>
      </c>
      <c r="D3" s="1149" t="s">
        <v>2969</v>
      </c>
      <c r="E3" s="1147" t="s">
        <v>2973</v>
      </c>
      <c r="F3" s="1147" t="s">
        <v>2974</v>
      </c>
      <c r="G3" s="1147">
        <v>1</v>
      </c>
      <c r="H3" s="1150">
        <v>185000</v>
      </c>
      <c r="I3" s="1150">
        <v>185000</v>
      </c>
    </row>
    <row r="4" spans="1:9" s="1146" customFormat="1" ht="38.1" customHeight="1">
      <c r="A4" s="1147"/>
      <c r="B4" s="1145" t="s">
        <v>262</v>
      </c>
      <c r="C4" s="1147"/>
      <c r="D4" s="1149"/>
      <c r="E4" s="1147"/>
      <c r="F4" s="1147"/>
      <c r="G4" s="1147"/>
      <c r="H4" s="1150"/>
      <c r="I4" s="1150">
        <f>SUBTOTAL(9,I3:I3)</f>
        <v>185000</v>
      </c>
    </row>
    <row r="5" spans="1:9">
      <c r="B5" s="1152"/>
    </row>
    <row r="6" spans="1:9">
      <c r="B6" s="1152"/>
    </row>
    <row r="7" spans="1:9">
      <c r="B7" s="1152"/>
    </row>
    <row r="8" spans="1:9">
      <c r="B8" s="1152"/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60" t="s">
        <v>830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  <c r="Q1" s="1161"/>
    </row>
    <row r="2" spans="1:17" ht="4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64" t="s">
        <v>17</v>
      </c>
    </row>
    <row r="3" spans="1:17">
      <c r="A3" s="1165"/>
      <c r="B3" s="1165"/>
      <c r="C3" s="1165"/>
      <c r="D3" s="1165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65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60" t="s">
        <v>831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5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64" t="s">
        <v>17</v>
      </c>
      <c r="O2" s="1164" t="s">
        <v>18</v>
      </c>
    </row>
    <row r="3" spans="1:15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65"/>
      <c r="O3" s="1165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66" t="s">
        <v>415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S1" s="1167"/>
      <c r="T1" s="1167"/>
    </row>
    <row r="2" spans="1:20" ht="20.100000000000001" customHeight="1">
      <c r="A2" s="1169" t="s">
        <v>12</v>
      </c>
      <c r="B2" s="1169" t="s">
        <v>13</v>
      </c>
      <c r="C2" s="1169" t="s">
        <v>14</v>
      </c>
      <c r="D2" s="1169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69" t="s">
        <v>17</v>
      </c>
    </row>
    <row r="3" spans="1:20" ht="20.100000000000001" customHeight="1">
      <c r="A3" s="1170"/>
      <c r="B3" s="1170"/>
      <c r="C3" s="1170"/>
      <c r="D3" s="1170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70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68"/>
      <c r="C75" s="1168"/>
      <c r="D75" s="1168"/>
      <c r="E75" s="1168"/>
      <c r="F75" s="1168"/>
      <c r="G75" s="1168"/>
      <c r="H75" s="1168"/>
      <c r="I75" s="1168"/>
      <c r="J75" s="1168"/>
      <c r="K75" s="1168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60" t="s">
        <v>832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</row>
    <row r="2" spans="1:16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64" t="s">
        <v>17</v>
      </c>
    </row>
    <row r="3" spans="1:16" ht="1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65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71" t="s">
        <v>979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</row>
    <row r="2" spans="1:17">
      <c r="A2" s="1173" t="s">
        <v>631</v>
      </c>
      <c r="B2" s="1175" t="s">
        <v>980</v>
      </c>
      <c r="C2" s="1175" t="s">
        <v>12</v>
      </c>
      <c r="D2" s="1173" t="s">
        <v>981</v>
      </c>
      <c r="E2" s="1176" t="s">
        <v>982</v>
      </c>
      <c r="F2" s="1177" t="s">
        <v>983</v>
      </c>
      <c r="G2" s="1178"/>
      <c r="H2" s="1178"/>
      <c r="I2" s="1178"/>
      <c r="J2" s="1177" t="s">
        <v>984</v>
      </c>
      <c r="K2" s="1178"/>
      <c r="L2" s="1178"/>
      <c r="M2" s="1178"/>
      <c r="N2" s="1177" t="s">
        <v>985</v>
      </c>
      <c r="O2" s="1178"/>
      <c r="P2" s="1178"/>
      <c r="Q2" s="1178"/>
    </row>
    <row r="3" spans="1:17" ht="22.5">
      <c r="A3" s="1174"/>
      <c r="B3" s="1174"/>
      <c r="C3" s="1174"/>
      <c r="D3" s="1174"/>
      <c r="E3" s="1174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40</vt:i4>
      </vt:variant>
      <vt:variant>
        <vt:lpstr>命名范围</vt:lpstr>
      </vt:variant>
      <vt:variant>
        <vt:i4>58</vt:i4>
      </vt:variant>
    </vt:vector>
  </HeadingPairs>
  <TitlesOfParts>
    <vt:vector size="98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虹桥镇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2025-09-02T05:58:07Z</cp:lastPrinted>
  <dcterms:created xsi:type="dcterms:W3CDTF">2022-11-10T02:18:00Z</dcterms:created>
  <dcterms:modified xsi:type="dcterms:W3CDTF">2025-09-16T02:44:44Z</dcterms:modified>
</cp:coreProperties>
</file>