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虹桥镇" sheetId="115" r:id="rId60"/>
    <sheet name="补充公用经费课后延时清算" sheetId="114" r:id="rId61"/>
  </sheets>
  <externalReferences>
    <externalReference r:id="rId62"/>
    <externalReference r:id="rId63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4" i="115"/>
  <c r="C5" s="1"/>
  <c r="D9" i="114"/>
  <c r="C9"/>
  <c r="E8"/>
  <c r="E7"/>
  <c r="E6"/>
  <c r="E5"/>
  <c r="E4"/>
  <c r="E9" l="1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<sst xmlns="http://schemas.openxmlformats.org/spreadsheetml/2006/main" count="18477" uniqueCount="4052">
  <si>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</si>
  <si>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</si>
  <si>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</si>
  <si>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</si>
  <si>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</si>
  <si>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</si>
  <si>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</si>
  <si>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</si>
  <si>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</si>
  <si>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</si>
  <si>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</si>
  <si>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</si>
  <si>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</si>
  <si>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</si>
  <si>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</si>
  <si>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</si>
  <si>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</si>
  <si>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</si>
  <si>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</si>
  <si>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</si>
  <si>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</si>
  <si>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</si>
  <si>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</si>
  <si>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</si>
  <si>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</si>
  <si>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</si>
  <si>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</si>
  <si>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</si>
  <si>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</si>
  <si>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</si>
  <si>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</si>
  <si>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</si>
  <si>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</si>
  <si>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</si>
  <si>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</si>
  <si>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</si>
  <si>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</si>
  <si>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</si>
  <si>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</si>
  <si>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</si>
  <si>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</si>
  <si>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</si>
  <si>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</si>
  <si>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</si>
  <si>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</si>
  <si>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</si>
  <si>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</si>
  <si>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</si>
  <si>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</si>
  <si>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</si>
  <si>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</si>
  <si>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</si>
  <si>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</si>
  <si>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</si>
  <si>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</si>
  <si>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</si>
  <si>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</si>
  <si>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</si>
  <si>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</si>
  <si>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</si>
  <si>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</si>
  <si>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</si>
  <si>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</si>
  <si>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</si>
  <si>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</si>
  <si>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</si>
  <si>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</si>
  <si>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</si>
  <si>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</si>
  <si>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</si>
  <si>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</si>
  <si>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</si>
  <si>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</si>
  <si>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</si>
  <si>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</si>
  <si>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</si>
  <si>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</si>
  <si>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</si>
  <si>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</si>
  <si>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</si>
  <si>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</si>
  <si>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</si>
  <si>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</si>
  <si>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</si>
  <si>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</si>
  <si>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</si>
  <si>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</si>
  <si>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</si>
  <si>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</si>
  <si>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</si>
  <si>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</si>
  <si>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</si>
  <si>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</si>
  <si>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</si>
  <si>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</si>
  <si>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</si>
  <si>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</si>
  <si>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</si>
  <si>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</si>
  <si>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</si>
  <si>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</si>
  <si>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</si>
  <si>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</si>
  <si>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</si>
  <si>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</si>
  <si>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</si>
  <si>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</si>
  <si>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</si>
  <si>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</si>
  <si>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</si>
  <si>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</si>
  <si>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</si>
  <si>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</si>
  <si>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</si>
  <si>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</si>
  <si>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</si>
  <si>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</si>
  <si>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</si>
  <si>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</si>
  <si>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</si>
  <si>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</si>
  <si>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</si>
  <si>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</si>
  <si>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</si>
  <si>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</si>
  <si>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</si>
  <si>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</si>
  <si>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</si>
  <si>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</si>
  <si>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</si>
  <si>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</si>
  <si>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</si>
  <si>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</si>
  <si>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</si>
  <si>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</si>
  <si>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</si>
  <si>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</si>
  <si>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</si>
  <si>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</si>
  <si>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</si>
  <si>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</si>
  <si>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</si>
  <si>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</si>
  <si>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</si>
  <si>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</si>
  <si>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</si>
  <si>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</si>
  <si>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</si>
  <si>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</si>
  <si>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</si>
  <si>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</si>
  <si>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</si>
  <si>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</si>
  <si>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</si>
  <si>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</si>
  <si>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</si>
  <si>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</si>
  <si>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</si>
  <si>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</si>
  <si>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</si>
  <si>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</si>
  <si>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</si>
  <si>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</si>
  <si>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</si>
  <si>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</si>
  <si>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</si>
  <si>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</si>
  <si>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</si>
  <si>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</si>
  <si>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</si>
  <si>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</si>
  <si>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</si>
  <si>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</si>
  <si>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</si>
  <si>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</si>
  <si>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</si>
  <si>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</si>
  <si>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</si>
  <si>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</si>
  <si>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</si>
  <si>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</si>
  <si>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</si>
  <si>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</si>
  <si>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</si>
  <si>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</si>
  <si>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</si>
  <si>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</si>
  <si>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</si>
  <si>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</si>
  <si>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</si>
  <si>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</si>
  <si>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</si>
  <si>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</si>
  <si>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</si>
  <si>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</si>
  <si>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</si>
  <si>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</si>
  <si>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</si>
  <si>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</si>
  <si>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</si>
  <si>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</si>
  <si>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</si>
  <si>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</si>
  <si>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</si>
  <si>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</si>
  <si>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</si>
  <si>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</si>
  <si>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</si>
  <si>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</si>
  <si>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</si>
  <si>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</si>
  <si>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</si>
  <si>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</si>
  <si>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</si>
  <si>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</si>
  <si>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</si>
  <si>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</si>
  <si>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</si>
  <si>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</si>
  <si>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</si>
  <si>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</si>
  <si>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</si>
  <si>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</si>
  <si>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</si>
  <si>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</si>
  <si>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</si>
  <si>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</si>
  <si>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</si>
  <si>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</si>
  <si>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</si>
  <si>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</si>
  <si>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</si>
  <si>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</si>
  <si>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</si>
  <si>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</si>
  <si>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</si>
  <si>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</si>
  <si>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</si>
  <si>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</si>
  <si>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</si>
  <si>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</si>
  <si>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</si>
  <si>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</si>
  <si>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</si>
  <si>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</si>
  <si>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</si>
  <si>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</si>
  <si>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</si>
  <si>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</si>
  <si>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</si>
  <si>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</si>
  <si>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</si>
  <si>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</si>
  <si>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</si>
  <si>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</si>
  <si>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</si>
  <si>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</si>
  <si>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</si>
  <si>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</si>
  <si>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</si>
  <si>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</si>
  <si>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</si>
  <si>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</si>
  <si>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</si>
  <si>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</si>
  <si>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</si>
  <si>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</si>
  <si>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</si>
  <si>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</si>
  <si>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</si>
  <si>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</si>
  <si>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</si>
  <si>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</si>
  <si>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</si>
  <si>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</si>
  <si>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</si>
  <si>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</si>
  <si>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</si>
  <si>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</si>
  <si>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</si>
  <si>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</si>
  <si>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</si>
  <si>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</si>
  <si>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</si>
  <si>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</si>
  <si>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</si>
  <si>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</si>
  <si>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</si>
  <si>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</si>
  <si>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</si>
  <si>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</si>
  <si>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</si>
  <si>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</si>
  <si>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</si>
  <si>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</si>
  <si>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</si>
  <si>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</si>
  <si>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</si>
  <si>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</si>
  <si>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</si>
  <si>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</si>
  <si>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</si>
  <si>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</si>
  <si>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</si>
  <si>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</si>
  <si>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</si>
  <si>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</si>
  <si>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</si>
  <si>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</si>
  <si>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</si>
  <si>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</si>
  <si>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</si>
  <si>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</si>
  <si>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</si>
  <si>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</si>
  <si>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</si>
  <si>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</si>
  <si>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</si>
  <si>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</si>
  <si>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</si>
  <si>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</si>
  <si>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</si>
  <si>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</si>
  <si>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</si>
  <si>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</si>
  <si>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</si>
  <si>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</si>
  <si>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</si>
  <si>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</si>
  <si>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</si>
  <si>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</si>
  <si>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</si>
  <si>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</si>
  <si>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</si>
  <si>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</si>
  <si>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</si>
  <si>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</si>
  <si>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</si>
  <si>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</si>
  <si>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</si>
  <si>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</si>
  <si>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</si>
  <si>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</si>
  <si>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</si>
  <si>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</si>
  <si>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</si>
  <si>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</si>
  <si>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</si>
  <si>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</si>
  <si>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</si>
  <si>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</si>
  <si>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</si>
  <si>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</si>
  <si>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</si>
  <si>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</si>
  <si>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</si>
  <si>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</si>
  <si>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</si>
  <si>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</si>
  <si>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</si>
  <si>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</si>
  <si>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</si>
  <si>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</si>
  <si>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</si>
  <si>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</si>
  <si>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</si>
  <si>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</si>
  <si>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</si>
  <si>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</si>
  <si>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</si>
  <si>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</si>
  <si>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</si>
  <si>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</si>
  <si>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</si>
  <si>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</si>
  <si>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</si>
  <si>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</si>
  <si>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</si>
  <si>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</si>
  <si>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</si>
  <si>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</si>
  <si>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</si>
  <si>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</si>
  <si>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</si>
  <si>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</si>
  <si>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</si>
  <si>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</si>
  <si>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</si>
  <si>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</si>
  <si>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</si>
  <si>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</si>
  <si>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</si>
  <si>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</si>
  <si>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</si>
  <si>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</si>
  <si>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</si>
  <si>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</si>
  <si>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</si>
  <si>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</si>
  <si>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</si>
  <si>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</si>
  <si>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</si>
  <si>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</si>
  <si>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</si>
  <si>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</si>
  <si>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</si>
  <si>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</si>
  <si>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</si>
  <si>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</si>
  <si>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</si>
  <si>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</si>
  <si>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</si>
  <si>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</si>
  <si>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</si>
  <si>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</si>
  <si>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</si>
  <si>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</si>
  <si>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</si>
  <si>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</si>
  <si>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</si>
  <si>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</si>
  <si>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</si>
  <si>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</si>
  <si>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</si>
  <si>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</si>
  <si>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</si>
  <si>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</si>
  <si>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</si>
  <si>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</si>
  <si>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</si>
  <si>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</si>
  <si>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</si>
  <si>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</si>
  <si>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</si>
  <si>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</si>
  <si>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</si>
  <si>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</si>
  <si>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</si>
  <si>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</si>
  <si>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</si>
  <si>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</si>
  <si>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</si>
  <si>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</si>
  <si>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</si>
  <si>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</si>
  <si>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</si>
  <si>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</si>
  <si>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</si>
  <si>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</si>
  <si>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</si>
  <si>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</si>
  <si>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</si>
  <si>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</si>
  <si>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</si>
  <si>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</si>
  <si>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</si>
  <si>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</si>
  <si>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</si>
  <si>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</si>
  <si>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</si>
  <si>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</si>
  <si>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</si>
  <si>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</si>
  <si>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</si>
  <si>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</si>
  <si>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</si>
  <si>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</si>
  <si>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</si>
  <si>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</si>
  <si>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</si>
  <si>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</si>
  <si>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</si>
  <si>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</si>
  <si>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</si>
  <si>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</si>
  <si>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</si>
  <si>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</si>
  <si>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</si>
  <si>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</si>
  <si>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</si>
  <si>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</si>
  <si>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</si>
  <si>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</si>
  <si>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</si>
  <si>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</si>
  <si>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</si>
  <si>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</si>
  <si>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</si>
  <si>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</si>
  <si>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</si>
  <si>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</si>
  <si>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</si>
  <si>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</si>
  <si>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</si>
  <si>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</si>
  <si>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</si>
  <si>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</si>
  <si>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</si>
  <si>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</si>
  <si>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</si>
  <si>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</si>
  <si>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</si>
  <si>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</si>
  <si>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</si>
  <si>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</si>
  <si>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</si>
  <si>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</si>
  <si>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</si>
  <si>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</si>
  <si>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</si>
  <si>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</si>
  <si>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</si>
  <si>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</si>
  <si>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</si>
  <si>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</si>
  <si>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</si>
  <si>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</si>
  <si>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</si>
  <si>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</si>
  <si>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</si>
  <si>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</si>
  <si>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</si>
  <si>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</si>
  <si>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</si>
  <si>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</si>
  <si>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</si>
  <si>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</si>
  <si>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</si>
  <si>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</si>
  <si>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</si>
  <si>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</si>
  <si>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</si>
  <si>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</si>
  <si>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</si>
  <si>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</si>
  <si>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</si>
  <si>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</si>
  <si>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</si>
  <si>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</si>
  <si>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</si>
  <si>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</si>
  <si>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</si>
  <si>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</si>
  <si>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</si>
  <si>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</si>
  <si>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</si>
  <si>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</si>
  <si>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</si>
  <si>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</si>
  <si>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</si>
  <si>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</si>
  <si>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</si>
  <si>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</si>
  <si>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</si>
  <si>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</si>
  <si>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</si>
  <si>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</si>
  <si>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</si>
  <si>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</si>
  <si>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</si>
  <si>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</si>
  <si>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</si>
  <si>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</si>
  <si>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</si>
  <si>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</si>
  <si>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</si>
  <si>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</si>
  <si>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</si>
  <si>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</si>
  <si>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</si>
  <si>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</si>
  <si>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</si>
  <si>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</si>
  <si>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</si>
  <si>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</si>
  <si>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</si>
  <si>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</si>
  <si>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</si>
  <si>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</si>
  <si>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</si>
  <si>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</si>
  <si>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</si>
  <si>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</si>
  <si>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</si>
  <si>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</si>
  <si>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</si>
  <si>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</si>
  <si>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</si>
  <si>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</si>
  <si>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</si>
  <si>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</si>
  <si>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</si>
  <si>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</si>
  <si>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</si>
  <si>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</si>
  <si>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</si>
  <si>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</si>
  <si>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</si>
  <si>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</si>
  <si>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</si>
  <si>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</si>
  <si>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</si>
  <si>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</si>
  <si>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</si>
  <si>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</si>
  <si>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</si>
  <si>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</si>
  <si>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</si>
  <si>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</si>
  <si>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</si>
  <si>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</si>
  <si>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</si>
  <si>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</si>
  <si>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</si>
  <si>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</si>
  <si>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</si>
  <si>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</si>
  <si>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</si>
  <si>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</si>
  <si>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</si>
  <si>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</si>
  <si>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</si>
  <si>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</si>
  <si>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</si>
  <si>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</si>
  <si>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</si>
  <si>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</si>
  <si>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</si>
  <si>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</si>
  <si>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</si>
  <si>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</si>
  <si>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</si>
  <si>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</si>
  <si>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</si>
  <si>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</si>
  <si>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</si>
  <si>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</si>
  <si>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</si>
  <si>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</si>
  <si>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</si>
  <si>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</si>
  <si>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</si>
  <si>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</si>
  <si>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</si>
  <si>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</si>
  <si>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</si>
  <si>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</si>
  <si>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</si>
  <si>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</si>
  <si>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</si>
  <si>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</si>
  <si>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</si>
  <si>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</si>
  <si>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</si>
  <si>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</si>
  <si>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</si>
  <si>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</si>
  <si>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</si>
  <si>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</si>
  <si>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</si>
  <si>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</si>
  <si>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</si>
  <si>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</si>
  <si>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</si>
  <si>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</si>
  <si>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</si>
  <si>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</si>
  <si>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</si>
  <si>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</si>
  <si>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</si>
  <si>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</si>
  <si>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</si>
  <si>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</si>
  <si>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</si>
  <si>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</si>
  <si>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</si>
  <si>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</si>
  <si>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</si>
  <si>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</si>
  <si>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</si>
  <si>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</si>
  <si>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</si>
  <si>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</si>
  <si>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</si>
  <si>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</si>
  <si>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</si>
  <si>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</si>
  <si>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</si>
  <si>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</si>
  <si>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</si>
  <si>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</si>
  <si>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</si>
  <si>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</si>
  <si>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</si>
  <si>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</si>
  <si>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</si>
  <si>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</si>
  <si>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</si>
  <si>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</si>
  <si>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</si>
  <si>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</si>
  <si>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</si>
  <si>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</si>
  <si>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</si>
  <si>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</si>
  <si>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</si>
  <si>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</si>
  <si>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</si>
  <si>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</si>
  <si>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</si>
  <si>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</si>
  <si>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</si>
  <si>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</si>
  <si>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</si>
  <si>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</si>
  <si>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</si>
  <si>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</si>
  <si>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</si>
  <si>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</si>
  <si>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</si>
  <si>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</si>
  <si>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</si>
  <si>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</si>
  <si>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</si>
  <si>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</si>
  <si>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</si>
  <si>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</si>
  <si>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</si>
  <si>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</si>
  <si>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</si>
  <si>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</si>
  <si>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</si>
  <si>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</si>
  <si>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</si>
  <si>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</si>
  <si>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</si>
  <si>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</si>
  <si>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</si>
  <si>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</si>
  <si>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</si>
  <si>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</si>
  <si>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</si>
  <si>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</si>
  <si>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</si>
  <si>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</si>
  <si>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</si>
  <si>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</si>
  <si>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</si>
  <si>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</si>
  <si>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</si>
  <si>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</si>
  <si>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</si>
  <si>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</si>
  <si>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</si>
  <si>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</si>
  <si>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</si>
  <si>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</si>
  <si>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</si>
  <si>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</si>
  <si>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</si>
  <si>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</si>
  <si>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</si>
  <si>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</si>
  <si>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</si>
  <si>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</si>
  <si>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</si>
  <si>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</si>
  <si>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</si>
  <si>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</si>
  <si>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</si>
  <si>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</si>
  <si>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</si>
  <si>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</si>
  <si>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</si>
  <si>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</si>
  <si>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</si>
  <si>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</si>
  <si>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</si>
  <si>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</si>
  <si>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</si>
  <si>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</si>
  <si>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</si>
  <si>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</si>
  <si>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</si>
  <si>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</si>
  <si>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</si>
  <si>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</si>
  <si>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</si>
  <si>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</si>
  <si>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</si>
  <si>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</si>
  <si>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</si>
  <si>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</si>
  <si>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</si>
  <si>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</si>
  <si>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</si>
  <si>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</si>
  <si>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</si>
  <si>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</si>
  <si>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</si>
  <si>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</si>
  <si>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</si>
  <si>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</si>
  <si>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</si>
  <si>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</si>
  <si>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</si>
  <si>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</si>
  <si>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</si>
  <si>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</si>
  <si>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</si>
  <si>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</si>
  <si>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</si>
  <si>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</si>
  <si>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</si>
  <si>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</si>
  <si>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</si>
  <si>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</si>
  <si>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</si>
  <si>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</si>
  <si>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</si>
  <si>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</si>
  <si>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</si>
  <si>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</si>
  <si>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</si>
  <si>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</si>
  <si>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</si>
  <si>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</si>
  <si>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</si>
  <si>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</si>
  <si>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</si>
  <si>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</si>
  <si>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</si>
  <si>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</si>
  <si>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</si>
  <si>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</si>
  <si>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</si>
  <si>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</si>
  <si>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</si>
  <si>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</si>
  <si>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</si>
  <si>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</si>
  <si>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</si>
  <si>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</si>
  <si>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</si>
  <si>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</si>
  <si>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</si>
  <si>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</si>
  <si>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</si>
  <si>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</si>
  <si>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</si>
  <si>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</si>
  <si>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</si>
  <si>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</si>
  <si>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</si>
  <si>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</si>
  <si>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</si>
  <si>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</si>
  <si>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</si>
  <si>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</si>
  <si>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</si>
  <si>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</si>
  <si>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</si>
  <si>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</si>
  <si>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</si>
  <si>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</si>
  <si>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</si>
  <si>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</si>
  <si>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</si>
  <si>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</si>
  <si>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</si>
  <si>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</si>
  <si>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</si>
  <si>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</si>
  <si>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</si>
  <si>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</si>
  <si>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</si>
  <si>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</si>
  <si>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</si>
  <si>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</si>
  <si>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</si>
  <si>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</si>
  <si>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</si>
  <si>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</si>
  <si>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</si>
  <si>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</si>
  <si>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</si>
  <si>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</si>
  <si>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</si>
  <si>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</si>
  <si>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</si>
  <si>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</si>
  <si>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</si>
  <si>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</si>
  <si>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</si>
  <si>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</si>
  <si>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</si>
  <si>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</si>
  <si>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</si>
  <si>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</si>
  <si>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</si>
  <si>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</si>
  <si>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</si>
  <si>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</si>
  <si>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</si>
  <si>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</si>
  <si>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</si>
  <si>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</si>
  <si>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</si>
  <si>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</si>
  <si>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</si>
  <si>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</si>
  <si>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</si>
  <si>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</si>
  <si>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</si>
  <si>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</si>
  <si>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</si>
  <si>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</si>
  <si>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</si>
  <si>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</si>
  <si>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</si>
  <si>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</si>
  <si>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</si>
  <si>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</si>
  <si>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</si>
  <si>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</si>
  <si>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</si>
  <si>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</si>
  <si>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</si>
  <si>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</si>
  <si>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</si>
  <si>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</si>
  <si>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</si>
  <si>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</si>
  <si>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</si>
  <si>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</si>
  <si>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</si>
  <si>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</si>
  <si>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</si>
  <si>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</si>
  <si>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</si>
  <si>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</si>
  <si>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</si>
  <si>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</si>
  <si>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</si>
  <si>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</si>
  <si>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</si>
  <si>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</si>
  <si>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</si>
  <si>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</si>
  <si>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</si>
  <si>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</si>
  <si>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</si>
  <si>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</si>
  <si>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</si>
  <si>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</si>
  <si>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</si>
  <si>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</si>
  <si>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</si>
  <si>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</si>
  <si>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</si>
  <si>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</si>
  <si>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</si>
  <si>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</si>
  <si>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</si>
  <si>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</si>
  <si>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</si>
  <si>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</si>
  <si>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</si>
  <si>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</si>
  <si>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</si>
  <si>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</si>
  <si>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</si>
  <si>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</si>
  <si>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</si>
  <si>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</si>
  <si>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</si>
  <si>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</si>
  <si>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</si>
  <si>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</si>
  <si>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</si>
  <si>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</si>
  <si>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</si>
  <si>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</si>
  <si>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</si>
  <si>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</si>
  <si>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</si>
  <si>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</si>
  <si>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</si>
  <si>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</si>
  <si>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</si>
  <si>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</si>
  <si>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</si>
  <si>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</si>
  <si>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</si>
  <si>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</si>
  <si>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</si>
  <si>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</si>
  <si>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</si>
  <si>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</si>
  <si>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</si>
  <si>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</si>
  <si>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</si>
  <si>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</si>
  <si>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</si>
  <si>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</si>
  <si>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</si>
  <si>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</si>
  <si>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</si>
  <si>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</si>
  <si>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</si>
  <si>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</si>
  <si>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</si>
  <si>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</si>
  <si>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</si>
  <si>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</si>
  <si>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</si>
  <si>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</si>
  <si>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</si>
  <si>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</si>
  <si>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</si>
  <si>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</si>
  <si>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</si>
  <si>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</si>
  <si>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</si>
  <si>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</si>
  <si>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</si>
  <si>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</si>
  <si>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</si>
  <si>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</si>
  <si>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</si>
  <si>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</si>
  <si>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</si>
  <si>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</si>
  <si>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</si>
  <si>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</si>
  <si>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</si>
  <si>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</si>
  <si>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</si>
  <si>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</si>
  <si>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</si>
  <si>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</si>
  <si>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</si>
  <si>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</si>
  <si>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</si>
  <si>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</si>
  <si>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</si>
  <si>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</si>
  <si>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</si>
  <si>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</si>
  <si>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</si>
  <si>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</si>
  <si>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</si>
  <si>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</si>
  <si>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</si>
  <si>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</si>
  <si>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</si>
  <si>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</si>
  <si>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</si>
  <si>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</si>
  <si>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</si>
  <si>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</si>
  <si>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</si>
  <si>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</si>
  <si>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</si>
  <si>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</si>
  <si>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</si>
  <si>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</si>
  <si>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</si>
  <si>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</si>
  <si>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</si>
  <si>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</si>
  <si>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</si>
  <si>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</si>
  <si>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</si>
  <si>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</si>
  <si>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</si>
  <si>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</si>
  <si>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</si>
  <si>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</si>
  <si>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</si>
  <si>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</si>
  <si>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</si>
  <si>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</si>
  <si>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</si>
  <si>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</si>
  <si>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</si>
  <si>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</si>
  <si>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</si>
  <si>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</si>
  <si>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</si>
  <si>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</si>
  <si>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</si>
  <si>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</si>
  <si>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</si>
  <si>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</si>
  <si>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</si>
  <si>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</si>
  <si>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</si>
  <si>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</si>
  <si>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</si>
  <si>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</si>
  <si>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</si>
  <si>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</si>
  <si>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</si>
  <si>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</si>
  <si>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</si>
  <si>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</si>
  <si>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</si>
  <si>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</si>
  <si>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</si>
  <si>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</si>
  <si>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</si>
  <si>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</si>
  <si>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</si>
  <si>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</si>
  <si>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</si>
  <si>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</si>
  <si>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</si>
  <si>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</si>
  <si>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</si>
  <si>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</si>
  <si>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</si>
  <si>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</si>
  <si>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</si>
  <si>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</si>
  <si>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</si>
  <si>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</si>
  <si>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</si>
  <si>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</si>
  <si>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</si>
  <si>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</si>
  <si>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</si>
  <si>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</si>
  <si>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</si>
  <si>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</si>
  <si>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</si>
  <si>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</si>
  <si>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</si>
  <si>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</si>
  <si>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</si>
  <si>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</si>
  <si>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</si>
  <si>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</si>
  <si>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</si>
  <si>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</si>
  <si>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</si>
  <si>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</si>
  <si>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</si>
  <si>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</si>
  <si>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</si>
  <si>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</si>
  <si>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</si>
  <si>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</si>
  <si>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</si>
  <si>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</si>
  <si>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</si>
  <si>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</si>
  <si>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</si>
  <si>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</si>
  <si>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</si>
  <si>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</si>
  <si>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</si>
  <si>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</si>
  <si>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</si>
  <si>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</si>
  <si>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</si>
  <si>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</si>
  <si>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</si>
  <si>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</si>
  <si>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</si>
  <si>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</si>
  <si>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</si>
  <si>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</si>
  <si>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</si>
  <si>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</si>
  <si>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</si>
  <si>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</si>
  <si>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</si>
  <si>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</si>
  <si>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</si>
  <si>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</si>
  <si>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</si>
  <si>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</si>
  <si>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</si>
  <si>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</si>
  <si>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</si>
  <si>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</si>
  <si>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</si>
  <si>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</si>
  <si>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</si>
  <si>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</si>
  <si>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</si>
  <si>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</si>
  <si>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</si>
  <si>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</si>
  <si>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</si>
  <si>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</si>
  <si>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</si>
  <si>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</si>
  <si>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</si>
  <si>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</si>
  <si>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</si>
  <si>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</si>
  <si>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</si>
  <si>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</si>
  <si>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</si>
  <si>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</si>
  <si>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</si>
  <si>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</si>
  <si>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</si>
  <si>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</si>
  <si>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</si>
  <si>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</si>
  <si>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</si>
  <si>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</si>
  <si>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</si>
  <si>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</si>
  <si>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</si>
  <si>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</si>
  <si>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</si>
  <si>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</si>
  <si>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</si>
  <si>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</si>
  <si>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</si>
  <si>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</si>
  <si>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</si>
  <si>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</si>
  <si>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</si>
  <si>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</si>
  <si>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</si>
  <si>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</si>
  <si>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</si>
  <si>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</si>
  <si>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</si>
  <si>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</si>
  <si>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</si>
  <si>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</si>
  <si>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</si>
  <si>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</si>
  <si>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</si>
  <si>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</si>
  <si>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</si>
  <si>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</si>
  <si>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</si>
  <si>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</si>
  <si>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</si>
  <si>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</si>
  <si>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</si>
  <si>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</si>
  <si>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</si>
  <si>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</si>
  <si>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</si>
  <si>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</si>
  <si>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</si>
  <si>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</si>
  <si>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</si>
  <si>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</si>
  <si>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</si>
  <si>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</si>
  <si>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</si>
  <si>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</si>
  <si>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</si>
  <si>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</si>
  <si>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</si>
  <si>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</si>
  <si>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</si>
  <si>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</si>
  <si>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</si>
  <si>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</si>
  <si>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</si>
  <si>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</si>
  <si>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</si>
  <si>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</si>
  <si>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</si>
  <si>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</si>
  <si>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</si>
  <si>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</si>
  <si>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</si>
  <si>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</si>
  <si>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</si>
  <si>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</si>
  <si>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</si>
  <si>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</si>
  <si>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</si>
  <si>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</si>
  <si>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</si>
  <si>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</si>
  <si>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</si>
  <si>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</si>
  <si>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</si>
  <si>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</si>
  <si>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</si>
  <si>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</si>
  <si>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</si>
  <si>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</si>
  <si>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</si>
  <si>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</si>
  <si>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</si>
  <si>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</si>
  <si>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</si>
  <si>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</si>
  <si>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</si>
  <si>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</si>
  <si>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</si>
  <si>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</si>
  <si>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</si>
  <si>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</si>
  <si>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</si>
  <si>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</si>
  <si>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</si>
  <si>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</si>
  <si>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</si>
  <si>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</si>
  <si>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</si>
  <si>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</si>
  <si>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</si>
  <si>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</si>
  <si>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</si>
  <si>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</si>
  <si>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</si>
  <si>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</si>
  <si>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</si>
  <si>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</si>
  <si>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</si>
  <si>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</si>
  <si>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</si>
  <si>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</si>
  <si>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</si>
  <si>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</si>
  <si>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</si>
  <si>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</si>
  <si>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</si>
  <si>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</si>
  <si>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</si>
  <si>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</si>
  <si>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</si>
  <si>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</si>
  <si>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</si>
  <si>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</si>
  <si>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</si>
  <si>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</si>
  <si>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</si>
  <si>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</si>
  <si>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</si>
  <si>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</si>
  <si>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</si>
  <si>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</si>
  <si>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</si>
  <si>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</si>
  <si>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</si>
  <si>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</si>
  <si>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</si>
  <si>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</si>
  <si>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</si>
  <si>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</si>
  <si>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</si>
  <si>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</si>
  <si>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</si>
  <si>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</si>
  <si>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</si>
  <si>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</si>
  <si>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</si>
  <si>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</si>
  <si>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</si>
  <si>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</si>
  <si>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</si>
  <si>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</si>
  <si>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</si>
  <si>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</si>
  <si>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</si>
  <si>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</si>
  <si>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</si>
  <si>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</si>
  <si>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</si>
  <si>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</si>
  <si>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</si>
  <si>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</si>
  <si>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</si>
  <si>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</si>
  <si>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</si>
  <si>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</si>
  <si>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</si>
  <si>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</si>
  <si>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</si>
  <si>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</si>
  <si>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</si>
  <si>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</si>
  <si>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</si>
  <si>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</si>
  <si>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</si>
  <si>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</si>
  <si>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</si>
  <si>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</si>
  <si>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</si>
  <si>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</si>
  <si>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</si>
  <si>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</si>
  <si>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</si>
  <si>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</si>
  <si>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</si>
  <si>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</si>
  <si>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</si>
  <si>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</si>
  <si>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</si>
  <si>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</si>
  <si>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</si>
  <si>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</si>
  <si>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</si>
  <si>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</si>
  <si>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</si>
  <si>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</si>
  <si>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</si>
  <si>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</si>
  <si>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</si>
  <si>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</si>
  <si>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</si>
  <si>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</si>
  <si>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</si>
  <si>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</si>
  <si>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</si>
  <si>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</si>
  <si>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</si>
  <si>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</si>
  <si>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</si>
  <si>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</si>
  <si>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</si>
  <si>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</si>
  <si>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</si>
  <si>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</si>
  <si>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</si>
  <si>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</si>
  <si>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</si>
  <si>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</si>
  <si>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</si>
  <si>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</si>
  <si>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</si>
  <si>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</si>
  <si>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</si>
  <si>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</si>
  <si>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</si>
  <si>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</si>
  <si>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</si>
  <si>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</si>
  <si>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</si>
  <si>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</si>
  <si>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</si>
  <si>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</si>
  <si>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</si>
  <si>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</si>
  <si>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</si>
  <si>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</si>
  <si>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</si>
  <si>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</si>
  <si>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</si>
  <si>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</si>
  <si>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</si>
  <si>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</si>
  <si>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</si>
  <si>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</si>
  <si>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</si>
  <si>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</si>
  <si>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</si>
  <si>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</si>
  <si>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</si>
  <si>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</si>
  <si>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</si>
  <si>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</si>
  <si>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</si>
  <si>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</si>
  <si>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</si>
  <si>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</si>
  <si>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</si>
  <si>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</si>
  <si>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</si>
  <si>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</si>
  <si>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</si>
  <si>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</si>
  <si>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</si>
  <si>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</si>
  <si>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</si>
  <si>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</si>
  <si>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</si>
  <si>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</si>
  <si>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</si>
  <si>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</si>
  <si>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</si>
  <si>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</si>
  <si>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</si>
  <si>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</si>
  <si>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</si>
  <si>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</si>
  <si>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</si>
  <si>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</si>
  <si>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</si>
  <si>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</si>
  <si>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</si>
  <si>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</si>
  <si>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</si>
  <si>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</si>
  <si>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</si>
  <si>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</si>
  <si>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</si>
  <si>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</si>
  <si>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</si>
  <si>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</si>
  <si>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</si>
  <si>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</si>
  <si>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</si>
  <si>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</si>
  <si>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</si>
  <si>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</si>
  <si>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</si>
  <si>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</si>
  <si>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</si>
  <si>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</si>
  <si>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</si>
  <si>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</si>
  <si>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</si>
  <si>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</si>
  <si>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</si>
  <si>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</si>
  <si>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</si>
  <si>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</si>
  <si>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</si>
  <si>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</si>
  <si>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</si>
  <si>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</si>
  <si>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</si>
  <si>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</si>
  <si>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</si>
  <si>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</si>
  <si>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</si>
  <si>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</si>
  <si>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</si>
  <si>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</si>
  <si>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</si>
  <si>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</si>
  <si>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</si>
  <si>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</si>
  <si>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</si>
  <si>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</si>
  <si>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</si>
  <si>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</si>
  <si>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</si>
  <si>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</si>
  <si>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</si>
  <si>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</si>
  <si>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</si>
  <si>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</si>
  <si>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</si>
  <si>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</si>
  <si>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</si>
  <si>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</si>
  <si>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</si>
  <si>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</si>
  <si>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</si>
  <si>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</si>
  <si>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</si>
  <si>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</si>
  <si>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</si>
  <si>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</si>
  <si>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</si>
  <si>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</si>
  <si>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</si>
  <si>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</si>
  <si>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</si>
  <si>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</si>
  <si>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</si>
  <si>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</si>
  <si>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</si>
  <si>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</si>
  <si>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</si>
  <si>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</si>
  <si>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</si>
  <si>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</si>
  <si>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</si>
  <si>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</si>
  <si>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</si>
  <si>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</si>
  <si>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</si>
  <si>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</si>
  <si>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</si>
  <si>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</si>
  <si>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</si>
  <si>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</si>
  <si>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</si>
  <si>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</si>
  <si>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</si>
  <si>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</si>
  <si>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</si>
  <si>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</si>
  <si>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</si>
  <si>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</si>
  <si>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</si>
  <si>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</si>
  <si>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</si>
  <si>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</si>
  <si>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</si>
  <si>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</si>
  <si>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</si>
  <si>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</si>
  <si>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</si>
  <si>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</si>
  <si>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</si>
  <si>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</si>
  <si>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</si>
  <si>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</si>
  <si>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</si>
  <si>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</si>
  <si>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</si>
  <si>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</si>
  <si>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</si>
  <si>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</si>
  <si>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</si>
  <si>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</si>
  <si>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</si>
  <si>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</si>
  <si>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</si>
  <si>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</si>
  <si>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</si>
  <si>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</si>
  <si>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</si>
  <si>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</si>
  <si>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</si>
  <si>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</si>
  <si>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</si>
  <si>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</si>
  <si>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</si>
  <si>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</si>
  <si>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</si>
  <si>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</si>
  <si>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</si>
  <si>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</si>
  <si>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</si>
  <si>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</si>
  <si>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</si>
  <si>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</si>
  <si>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</si>
  <si>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</si>
  <si>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</si>
  <si>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</si>
  <si>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</si>
  <si>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</si>
  <si>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</si>
  <si>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</si>
  <si>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</si>
  <si>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</si>
  <si>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</si>
  <si>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</si>
  <si>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</si>
  <si>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</si>
  <si>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</si>
  <si>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</si>
  <si>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</si>
  <si>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</si>
  <si>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</si>
  <si>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</si>
  <si>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</si>
  <si>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</si>
  <si>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</si>
  <si>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</si>
  <si>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</si>
  <si>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</si>
  <si>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</si>
  <si>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</si>
  <si>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</si>
  <si>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</si>
  <si>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</si>
  <si>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</si>
  <si>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</si>
  <si>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</si>
  <si>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</si>
  <si>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</si>
  <si>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</si>
  <si>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</si>
  <si>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</si>
  <si>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</si>
  <si>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</si>
  <si>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</si>
  <si>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</si>
  <si>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</si>
  <si>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</si>
  <si>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</si>
  <si>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</si>
  <si>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</si>
  <si>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</si>
  <si>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</si>
  <si>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</si>
  <si>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</si>
  <si>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</si>
  <si>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</si>
  <si>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</si>
  <si>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</si>
  <si>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</si>
  <si>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</si>
  <si>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</si>
  <si>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</si>
  <si>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</si>
  <si>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</si>
  <si>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</si>
  <si>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</si>
  <si>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</si>
  <si>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</si>
  <si>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</si>
  <si>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</si>
  <si>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</si>
  <si>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</si>
  <si>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</si>
  <si>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</si>
  <si>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</si>
  <si>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</si>
  <si>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</si>
  <si>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</si>
  <si>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</si>
  <si>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</si>
  <si>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</si>
  <si>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</si>
  <si>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</si>
  <si>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</si>
  <si>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</si>
  <si>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</si>
  <si>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</si>
  <si>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</si>
  <si>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</si>
  <si>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</si>
  <si>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</si>
  <si>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</si>
  <si>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</si>
  <si>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</si>
  <si>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</si>
  <si>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</si>
  <si>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</si>
  <si>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</si>
  <si>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</si>
  <si>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</si>
  <si>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</si>
  <si>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</si>
  <si>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</si>
  <si>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</si>
  <si>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</si>
  <si>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</si>
  <si>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</si>
  <si>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</si>
  <si>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</si>
  <si>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</si>
  <si>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</si>
  <si>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</si>
  <si>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</si>
  <si>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</si>
  <si>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</si>
  <si>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</si>
  <si>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</si>
  <si>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</si>
  <si>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</si>
  <si>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</si>
  <si>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</si>
  <si>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</si>
  <si>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</si>
  <si>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</si>
  <si>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</si>
  <si>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</si>
  <si>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</si>
  <si>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</si>
  <si>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</si>
  <si>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</si>
  <si>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</si>
  <si>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</si>
  <si>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</si>
  <si>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</si>
  <si>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</si>
  <si>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</si>
  <si>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</si>
  <si>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</si>
  <si>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</si>
  <si>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</si>
  <si>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</si>
  <si>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</si>
  <si>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</si>
  <si>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</si>
  <si>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</si>
  <si>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</si>
  <si>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</si>
  <si>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</si>
  <si>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</si>
  <si>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</si>
  <si>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</si>
  <si>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</si>
  <si>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</si>
  <si>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</si>
  <si>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</si>
  <si>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</si>
  <si>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</si>
  <si>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</si>
  <si>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</si>
  <si>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</si>
  <si>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</si>
  <si>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</si>
  <si>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</si>
  <si>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</si>
  <si>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</si>
  <si>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</si>
  <si>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</si>
  <si>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</si>
  <si>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</si>
  <si>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</si>
  <si>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</si>
  <si>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</si>
  <si>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</si>
  <si>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</si>
  <si>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</si>
  <si>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</si>
  <si>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</si>
  <si>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</si>
  <si>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</si>
  <si>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</si>
  <si>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</si>
  <si>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</si>
  <si>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</si>
  <si>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</si>
  <si>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</si>
  <si>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</si>
  <si>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</si>
  <si>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</si>
  <si>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</si>
  <si>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</si>
  <si>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</si>
  <si>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</si>
  <si>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</si>
  <si>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</si>
  <si>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</si>
  <si>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</si>
  <si>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</si>
  <si>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</si>
  <si>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</si>
  <si>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</si>
  <si>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</si>
  <si>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</si>
  <si>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</si>
  <si>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</si>
  <si>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</si>
  <si>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</si>
  <si>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</si>
  <si>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</si>
  <si>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</si>
  <si>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</si>
  <si>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</si>
  <si>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</si>
  <si>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</si>
  <si>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</si>
  <si>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</si>
  <si>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</si>
  <si>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</si>
  <si>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</si>
  <si>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</si>
  <si>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</si>
  <si>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</si>
  <si>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</si>
  <si>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</si>
  <si>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</si>
  <si>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</si>
  <si>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</si>
  <si>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</si>
  <si>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</si>
  <si>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</si>
  <si>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</si>
  <si>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</si>
  <si>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</si>
  <si>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</si>
  <si>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</si>
  <si>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</si>
  <si>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</si>
  <si>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</si>
  <si>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</si>
  <si>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</si>
  <si>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</si>
  <si>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</si>
  <si>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</si>
  <si>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</si>
  <si>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</si>
  <si>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</si>
  <si>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</si>
  <si>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</si>
  <si>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</si>
  <si>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</si>
  <si>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</si>
  <si>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</si>
  <si>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</si>
  <si>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</si>
  <si>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</si>
  <si>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</si>
  <si>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</si>
  <si>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</si>
  <si>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</si>
  <si>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</si>
  <si>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</si>
  <si>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</si>
  <si>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</si>
  <si>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</si>
  <si>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</si>
  <si>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</si>
  <si>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</si>
  <si>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</si>
  <si>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</si>
  <si>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</si>
  <si>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</si>
  <si>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</si>
  <si>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</si>
  <si>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</si>
  <si>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</si>
  <si>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</si>
  <si>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</si>
  <si>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</si>
  <si>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</si>
  <si>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</si>
  <si>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</si>
  <si>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</si>
  <si>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</si>
  <si>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</si>
  <si>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</si>
  <si>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</si>
  <si>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</si>
  <si>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</si>
  <si>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</si>
  <si>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</si>
  <si>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</si>
  <si>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</si>
  <si>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</si>
  <si>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</si>
  <si>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</si>
  <si>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</si>
  <si>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</si>
  <si>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</si>
  <si>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</si>
  <si>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</si>
  <si>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</si>
  <si>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</si>
  <si>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</si>
  <si>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</si>
  <si>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</si>
  <si>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</si>
  <si>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</si>
  <si>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</si>
  <si>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</si>
  <si>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</si>
  <si>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</si>
  <si>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</si>
  <si>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</si>
  <si>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</si>
  <si>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</si>
  <si>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</si>
  <si>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</si>
  <si>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</si>
  <si>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</si>
  <si>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</si>
  <si>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</si>
  <si>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</si>
  <si>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</si>
  <si>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</si>
  <si>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</si>
  <si>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</si>
  <si>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</si>
  <si>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</si>
  <si>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</si>
  <si>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</si>
  <si>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</si>
  <si>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</si>
  <si>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</si>
  <si>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</si>
  <si>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</si>
  <si>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</si>
  <si>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</si>
  <si>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</si>
  <si>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</si>
  <si>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</si>
  <si>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</si>
  <si>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</si>
  <si>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</si>
  <si>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</si>
  <si>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</si>
  <si>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</si>
  <si>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</si>
  <si>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</si>
  <si>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</si>
  <si>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</si>
  <si>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</si>
  <si>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</si>
  <si>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</si>
  <si>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</si>
  <si>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</si>
  <si>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</si>
  <si>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</si>
  <si>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</si>
  <si>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</si>
  <si>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</si>
  <si>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</si>
  <si>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</si>
  <si>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</si>
  <si>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</si>
  <si>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</si>
  <si>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</si>
  <si>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</si>
  <si>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</si>
  <si>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</si>
  <si>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</si>
  <si>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</si>
  <si>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</si>
  <si>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</si>
  <si>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</si>
  <si>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</si>
  <si>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</si>
  <si>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</si>
  <si>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</si>
  <si>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</si>
  <si>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</si>
  <si>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</si>
  <si>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</si>
  <si>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</si>
  <si>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</si>
  <si>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</si>
  <si>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</si>
  <si>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</si>
  <si>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</si>
  <si>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</si>
  <si>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</si>
  <si>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</si>
  <si>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</si>
  <si>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</si>
  <si>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</si>
  <si>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</si>
  <si>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</si>
  <si>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</si>
  <si>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</si>
  <si>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</si>
  <si>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</si>
  <si>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</si>
  <si>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</si>
  <si>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</si>
  <si>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</si>
  <si>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</si>
  <si>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</si>
  <si>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</si>
  <si>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</si>
  <si>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</si>
  <si>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</si>
  <si>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</si>
  <si>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</si>
  <si>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</si>
  <si>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</si>
  <si>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</si>
  <si>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</si>
  <si>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</si>
  <si>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</si>
  <si>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</si>
  <si>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</si>
  <si>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</si>
  <si>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</si>
  <si>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</si>
  <si>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</si>
  <si>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</si>
  <si>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</si>
  <si>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</si>
  <si>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</si>
  <si>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</si>
  <si>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</si>
  <si>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</si>
  <si>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</si>
  <si>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</si>
  <si>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</si>
  <si>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</si>
  <si>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</si>
  <si>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</si>
  <si>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</si>
  <si>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</si>
  <si>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</si>
  <si>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</si>
  <si>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</si>
  <si>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</si>
  <si>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</si>
  <si>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</si>
  <si>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</si>
  <si>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</si>
  <si>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</si>
  <si>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</si>
  <si>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</si>
  <si>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</si>
  <si>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</si>
  <si>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</si>
  <si>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</si>
  <si>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</si>
  <si>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</si>
  <si>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</si>
  <si>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</si>
  <si>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</si>
  <si>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</si>
  <si>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</si>
  <si>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</si>
  <si>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</si>
  <si>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</si>
  <si>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</si>
  <si>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</si>
  <si>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</si>
  <si>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</si>
  <si>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</si>
  <si>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</si>
  <si>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</si>
  <si>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</si>
  <si>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</si>
  <si>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</si>
  <si>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</si>
  <si>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</si>
  <si>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</si>
  <si>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</si>
  <si>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</si>
  <si>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</si>
  <si>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</si>
  <si>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</si>
  <si>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</si>
  <si>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</si>
  <si>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</si>
  <si>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</si>
  <si>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</si>
  <si>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</si>
  <si>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</si>
  <si>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</si>
  <si>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</si>
  <si>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</si>
  <si>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</si>
  <si>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</si>
  <si>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</si>
  <si>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</si>
  <si>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</si>
  <si>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</si>
  <si>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</si>
  <si>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</si>
  <si>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</si>
  <si>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</si>
  <si>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</si>
  <si>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</si>
  <si>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</si>
  <si>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</si>
  <si>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</si>
  <si>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</si>
  <si>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</si>
  <si>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</si>
  <si>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</si>
  <si>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</si>
  <si>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</si>
  <si>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</si>
  <si>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</si>
  <si>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</si>
  <si>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</si>
  <si>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</si>
  <si>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</si>
  <si>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</si>
  <si>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</si>
  <si>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</si>
  <si>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</si>
  <si>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</si>
  <si>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</si>
  <si>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</si>
  <si>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</si>
  <si>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</si>
  <si>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</si>
  <si>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</si>
  <si>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</si>
  <si>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</si>
  <si>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</si>
  <si>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</si>
  <si>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</si>
  <si>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</si>
  <si>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</si>
  <si>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</si>
  <si>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</si>
  <si>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</si>
  <si>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</si>
  <si>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</si>
  <si>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</si>
  <si>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</si>
  <si>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</si>
  <si>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</si>
  <si>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</si>
  <si>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</si>
  <si>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</si>
  <si>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</si>
  <si>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</si>
  <si>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</si>
  <si>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</si>
  <si>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</si>
  <si>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</si>
  <si>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</si>
  <si>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</si>
  <si>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</si>
  <si>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</si>
  <si>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</si>
  <si>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</si>
  <si>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</si>
  <si>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</si>
  <si>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</si>
  <si>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</si>
  <si>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</si>
  <si>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</si>
  <si>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</si>
  <si>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</si>
  <si>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</si>
  <si>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</si>
  <si>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</si>
  <si>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</si>
  <si>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</si>
  <si>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</si>
  <si>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</si>
  <si>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</si>
  <si>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</si>
  <si>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</si>
  <si>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</si>
  <si>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</si>
  <si>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</si>
  <si>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</si>
  <si>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</si>
  <si>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</si>
  <si>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</si>
  <si>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</si>
  <si>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</si>
  <si>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</si>
  <si>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</si>
  <si>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</si>
  <si>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</si>
  <si>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</si>
  <si>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</si>
  <si>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</si>
  <si>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</si>
  <si>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</si>
  <si>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</si>
  <si>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</si>
  <si>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</si>
  <si>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</si>
  <si>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</si>
  <si>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</si>
  <si>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</si>
  <si>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</si>
  <si>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</si>
  <si>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</si>
  <si>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</si>
  <si>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</si>
  <si>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</si>
  <si>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</si>
  <si>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</si>
  <si>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</si>
  <si>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</si>
  <si>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</si>
  <si>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</si>
  <si>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</si>
  <si>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</si>
  <si>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</si>
  <si>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</si>
  <si>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</si>
  <si>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</si>
  <si>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</si>
  <si>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</si>
  <si>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</si>
  <si>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</si>
  <si>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</si>
  <si>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</si>
  <si>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</si>
  <si>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</si>
  <si>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</si>
  <si>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</si>
  <si>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</si>
  <si>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</si>
  <si>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</si>
  <si>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</si>
  <si>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</si>
  <si>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</si>
  <si>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</si>
  <si>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</si>
  <si>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</si>
  <si>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</si>
  <si>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</si>
  <si>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</si>
  <si>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</si>
  <si>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</si>
  <si>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</si>
  <si>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</si>
  <si>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</si>
  <si>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</si>
  <si>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</si>
  <si>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</si>
  <si>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</si>
  <si>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</si>
  <si>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</si>
  <si>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</si>
  <si>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</si>
  <si>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</si>
  <si>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</si>
  <si>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</si>
  <si>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</si>
  <si>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</si>
  <si>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</si>
  <si>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</si>
  <si>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</si>
  <si>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</si>
  <si>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</si>
  <si>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</si>
  <si>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</si>
  <si>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</si>
  <si>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</si>
  <si>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</si>
  <si>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</si>
  <si>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</si>
  <si>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</si>
  <si>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</si>
  <si>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</si>
  <si>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</si>
  <si>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</si>
  <si>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</si>
  <si>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</si>
  <si>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</si>
  <si>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</si>
  <si>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</si>
  <si>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</si>
  <si>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</si>
  <si>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</si>
  <si>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</si>
  <si>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</si>
  <si>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</si>
  <si>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</si>
  <si>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</si>
  <si>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</si>
  <si>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</si>
  <si>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</si>
  <si>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</si>
  <si>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</si>
  <si>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</si>
  <si>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</si>
  <si>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</si>
  <si>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</si>
  <si>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</si>
  <si>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</si>
  <si>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</si>
  <si>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</si>
  <si>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</si>
  <si>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</si>
  <si>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</si>
  <si>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</si>
  <si>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</si>
  <si>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</si>
  <si>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</si>
  <si>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</si>
  <si>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</si>
  <si>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</si>
  <si>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</si>
  <si>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</si>
  <si>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</si>
  <si>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</si>
  <si>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</si>
  <si>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</si>
  <si>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</si>
  <si>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</si>
  <si>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</si>
  <si>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</si>
  <si>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</si>
  <si>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</si>
  <si>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</si>
  <si>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</si>
  <si>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</si>
  <si>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</si>
  <si>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</si>
  <si>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</si>
  <si>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</si>
  <si>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</si>
  <si>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</si>
  <si>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</si>
  <si>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</si>
  <si>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</si>
  <si>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</si>
  <si>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</si>
  <si>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</si>
  <si>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</si>
  <si>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</si>
  <si>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</si>
  <si>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</si>
  <si>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</si>
  <si>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</si>
  <si>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</si>
  <si>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</si>
  <si>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</si>
  <si>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</si>
  <si>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</si>
  <si>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</si>
  <si>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</si>
  <si>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</si>
  <si>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</si>
  <si>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</si>
  <si>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</si>
  <si>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</si>
  <si>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</si>
  <si>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</si>
  <si>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</si>
  <si>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</si>
  <si>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</si>
  <si>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</si>
  <si>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</si>
  <si>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</si>
  <si>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</si>
  <si>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</si>
  <si>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</si>
  <si>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</si>
  <si>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</si>
  <si>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</si>
  <si>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</si>
  <si>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</si>
  <si>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</si>
  <si>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</si>
  <si>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</si>
  <si>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</si>
  <si>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</si>
  <si>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</si>
  <si>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</si>
  <si>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</si>
  <si>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</si>
  <si>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</si>
  <si>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</si>
  <si>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</si>
  <si>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</si>
  <si>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</si>
  <si>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</si>
  <si>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</si>
  <si>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</si>
  <si>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</si>
  <si>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</si>
  <si>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</si>
  <si>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</si>
  <si>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</si>
  <si>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</si>
  <si>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</si>
  <si>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</si>
  <si>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</si>
  <si>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</si>
  <si>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</si>
  <si>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</si>
  <si>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</si>
  <si>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</si>
  <si>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</si>
  <si>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</si>
  <si>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</si>
  <si>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</si>
  <si>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</si>
  <si>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</si>
  <si>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</si>
  <si>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</si>
  <si>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</si>
  <si>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</si>
  <si>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</si>
  <si>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</si>
  <si>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</si>
  <si>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</si>
  <si>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</si>
  <si>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</si>
  <si>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</si>
  <si>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</si>
  <si>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</si>
  <si>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</si>
  <si>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</si>
  <si>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</si>
  <si>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</si>
  <si>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</si>
  <si>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</si>
  <si>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</si>
  <si>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</si>
  <si>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</si>
  <si>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</si>
  <si>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</si>
  <si>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</si>
  <si>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</si>
  <si>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</si>
  <si>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</si>
  <si>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</si>
  <si>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</si>
  <si>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</si>
  <si>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</si>
  <si>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</si>
  <si>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</si>
  <si>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</si>
  <si>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</si>
  <si>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</si>
  <si>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</si>
  <si>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</si>
  <si>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</si>
  <si>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</si>
  <si>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</si>
  <si>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</si>
  <si>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</si>
  <si>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</si>
  <si>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</si>
  <si>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</si>
  <si>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</si>
  <si>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</si>
  <si>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</si>
  <si>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</si>
  <si>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</si>
  <si>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</si>
  <si>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</si>
  <si>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</si>
  <si>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</si>
  <si>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</si>
  <si>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</si>
  <si>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</si>
  <si>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</si>
  <si>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</si>
  <si>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</si>
  <si>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</si>
  <si>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</si>
  <si>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</si>
  <si>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</si>
  <si>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</si>
  <si>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</si>
  <si>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</si>
  <si>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</si>
  <si>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</si>
  <si>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</si>
  <si>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</si>
  <si>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</si>
  <si>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</si>
  <si>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</si>
  <si>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</si>
  <si>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</si>
  <si>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</si>
  <si>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</si>
  <si>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</si>
  <si>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</si>
  <si>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</si>
  <si>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</si>
  <si>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</si>
  <si>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</si>
  <si>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</si>
  <si>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</si>
  <si>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</si>
  <si>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</si>
  <si>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</si>
  <si>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</si>
  <si>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</si>
  <si>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</si>
  <si>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</si>
  <si>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</si>
  <si>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</si>
  <si>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</si>
  <si>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</si>
  <si>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</si>
  <si>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</si>
  <si>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</si>
  <si>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</si>
  <si>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</si>
  <si>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</si>
  <si>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</si>
  <si>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</si>
  <si>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</si>
  <si>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</si>
  <si>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</si>
  <si>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</si>
  <si>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</si>
  <si>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</si>
  <si>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</si>
  <si>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</si>
  <si>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</si>
  <si>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</si>
  <si>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</si>
  <si>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</si>
  <si>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</si>
  <si>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</si>
  <si>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</si>
  <si>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</si>
  <si>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</si>
  <si>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</si>
  <si>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</si>
  <si>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</si>
  <si>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</si>
  <si>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</si>
  <si>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</si>
  <si>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</si>
  <si>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</si>
  <si>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</si>
  <si>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</si>
  <si>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</si>
  <si>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</si>
  <si>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</si>
  <si>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</si>
  <si>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</si>
  <si>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</si>
  <si>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</si>
  <si>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</si>
  <si>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</si>
  <si>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</si>
  <si>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</si>
  <si>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</si>
  <si>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</si>
  <si>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</si>
  <si>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</si>
  <si>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</si>
  <si>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</si>
  <si>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</si>
  <si>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</si>
  <si>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</si>
  <si>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</si>
  <si>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</si>
  <si>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</si>
  <si>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</si>
  <si>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</si>
  <si>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</si>
  <si>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</si>
  <si>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</si>
  <si>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</si>
  <si>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</si>
  <si>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</si>
  <si>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</si>
  <si>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</si>
  <si>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</si>
  <si>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</si>
  <si>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</si>
  <si>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</si>
  <si>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</si>
  <si>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</si>
  <si>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</si>
  <si>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</si>
  <si>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</si>
  <si>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</si>
  <si>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</si>
  <si>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</si>
  <si>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</si>
  <si>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</si>
  <si>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</si>
  <si>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</si>
  <si>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</si>
  <si>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</si>
  <si>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</si>
  <si>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</si>
  <si>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</si>
  <si>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</si>
  <si>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</si>
  <si>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</si>
  <si>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</si>
  <si>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</si>
  <si>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</si>
  <si>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</si>
  <si>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</si>
  <si>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</si>
  <si>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</si>
  <si>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</si>
  <si>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</si>
  <si>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</si>
  <si>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</si>
  <si>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</si>
  <si>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</si>
  <si>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</si>
  <si>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</si>
  <si>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</si>
  <si>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</si>
  <si>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</si>
  <si>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</si>
  <si>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</si>
  <si>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</si>
  <si>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</si>
  <si>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</si>
  <si>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</si>
  <si>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</si>
  <si>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</si>
  <si>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</si>
  <si>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</si>
  <si>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</si>
  <si>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</si>
  <si>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</si>
  <si>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</si>
  <si>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</si>
  <si>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</si>
  <si>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</si>
  <si>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</si>
  <si>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</si>
  <si>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</si>
  <si>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</si>
  <si>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</si>
  <si>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</si>
  <si>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</si>
  <si>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</si>
  <si>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</si>
  <si>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</si>
  <si>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</si>
  <si>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</si>
  <si>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</si>
  <si>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</si>
  <si>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</si>
  <si>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</si>
  <si>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</si>
  <si>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</si>
  <si>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</si>
  <si>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</si>
  <si>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</si>
  <si>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</si>
  <si>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</si>
  <si>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</si>
  <si>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</si>
  <si>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</si>
  <si>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</si>
  <si>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</si>
  <si>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</si>
  <si>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</si>
  <si>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</si>
  <si>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</si>
  <si>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</si>
  <si>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</si>
  <si>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</si>
  <si>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</si>
  <si>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</si>
  <si>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</si>
  <si>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</si>
  <si>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</si>
  <si>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</si>
  <si>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</si>
  <si>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</si>
  <si>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</si>
  <si>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</si>
  <si>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</si>
  <si>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</si>
  <si>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</si>
  <si>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</si>
  <si>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</si>
  <si>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</si>
  <si>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</si>
  <si>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</si>
  <si>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</si>
  <si>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</si>
  <si>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</si>
  <si>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</si>
  <si>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</si>
  <si>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</si>
  <si>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</si>
  <si>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</si>
  <si>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</si>
  <si>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</si>
  <si>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</si>
  <si>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</si>
  <si>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</si>
  <si>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</si>
  <si>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</si>
  <si>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</si>
  <si>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</si>
  <si>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</si>
  <si>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</si>
  <si>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</si>
  <si>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</si>
  <si>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</si>
  <si>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</si>
  <si>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</si>
  <si>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</si>
  <si>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</si>
  <si>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</si>
  <si>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</si>
  <si>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</si>
  <si>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</si>
  <si>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</si>
  <si>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</si>
  <si>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</si>
  <si>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</si>
  <si>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</si>
  <si>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</si>
  <si>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</si>
  <si>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</si>
  <si>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</si>
  <si>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</si>
  <si>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</si>
  <si>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</si>
  <si>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</si>
  <si>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</si>
  <si>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</si>
  <si>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</si>
  <si>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</si>
  <si>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</si>
  <si>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</si>
  <si>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</si>
  <si>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</si>
  <si>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</si>
  <si>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</si>
  <si>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</si>
  <si>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</si>
  <si>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</si>
  <si>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</si>
  <si>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</si>
  <si>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</si>
  <si>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</si>
  <si>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</si>
  <si>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</si>
  <si>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</si>
  <si>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</si>
  <si>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</si>
  <si>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</si>
  <si>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</si>
  <si>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</si>
  <si>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</si>
  <si>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</si>
  <si>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</si>
  <si>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</si>
  <si>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</si>
  <si>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</si>
  <si>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</si>
  <si>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</si>
  <si>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</si>
  <si>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</si>
  <si>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</si>
  <si>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</si>
  <si>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</si>
  <si>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</si>
  <si>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</si>
  <si>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</si>
  <si>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</si>
  <si>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</si>
  <si>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</si>
  <si>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</si>
  <si>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</si>
  <si>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</si>
  <si>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</si>
  <si>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</si>
  <si>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</si>
  <si>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</si>
  <si>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</si>
  <si>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</si>
  <si>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</si>
  <si>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</si>
  <si>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</si>
  <si>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</si>
  <si>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</si>
  <si>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</si>
  <si>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</si>
  <si>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</si>
  <si>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</si>
  <si>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</si>
  <si>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</si>
  <si>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</si>
  <si>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</si>
  <si>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</si>
  <si>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</si>
  <si>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</si>
  <si>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</si>
  <si>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</si>
  <si>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</si>
  <si>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</si>
  <si>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</si>
  <si>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</si>
  <si>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</si>
  <si>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</si>
  <si>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</si>
  <si>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</si>
  <si>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</si>
  <si>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</si>
  <si>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</si>
  <si>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</si>
  <si>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</si>
  <si>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</si>
  <si>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</si>
  <si>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</si>
  <si>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</si>
  <si>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</si>
  <si>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</si>
  <si>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</si>
  <si>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</si>
  <si>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</si>
  <si>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</si>
  <si>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</si>
  <si>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</si>
  <si>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</si>
  <si>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</si>
  <si>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</si>
  <si>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</si>
  <si>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</si>
  <si>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</si>
  <si>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</si>
  <si>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</si>
  <si>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</si>
  <si>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</si>
  <si>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</si>
  <si>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</si>
  <si>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</si>
  <si>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</si>
  <si>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</si>
  <si>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</si>
  <si>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</si>
  <si>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</si>
  <si>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</si>
  <si>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</si>
  <si>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</si>
  <si>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</si>
  <si>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</si>
  <si>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</si>
  <si>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</si>
  <si>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</si>
  <si>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</si>
  <si>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</si>
  <si>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</si>
  <si>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</si>
  <si>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</si>
  <si>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</si>
  <si>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</si>
  <si>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</si>
  <si>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</si>
  <si>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</si>
  <si>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</si>
  <si>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</si>
  <si>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</si>
  <si>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</si>
  <si>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</si>
  <si>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</si>
  <si>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</si>
  <si>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</si>
  <si>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</si>
  <si>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</si>
  <si>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</si>
  <si>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</si>
  <si>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</si>
  <si>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</si>
  <si>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</si>
  <si>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</si>
  <si>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</si>
  <si>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</si>
  <si>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</si>
  <si>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</si>
  <si>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</si>
  <si>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</si>
  <si>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</si>
  <si>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</si>
  <si>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</si>
  <si>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</si>
  <si>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</si>
  <si>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</si>
  <si>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</si>
  <si>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</si>
  <si>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</si>
  <si>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</si>
  <si>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</si>
  <si>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</si>
  <si>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</si>
  <si>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</si>
  <si>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</si>
  <si>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</si>
  <si>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</si>
  <si>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</si>
  <si>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</si>
  <si>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</si>
  <si>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</si>
  <si>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</si>
  <si>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</si>
  <si>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</si>
  <si>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</si>
  <si>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</si>
  <si>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</si>
  <si>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</si>
  <si>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</si>
  <si>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</si>
  <si>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</si>
  <si>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</si>
  <si>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</si>
  <si>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</si>
  <si>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</si>
  <si>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</si>
  <si>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</si>
  <si>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</si>
  <si>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</si>
  <si>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</si>
  <si>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</si>
  <si>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</si>
  <si>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</si>
  <si>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</si>
  <si>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</si>
  <si>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</si>
  <si>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</si>
  <si>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</si>
  <si>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</si>
  <si>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</si>
  <si>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</si>
  <si>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</si>
  <si>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</si>
  <si>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</si>
  <si>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</si>
  <si>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</si>
  <si>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</si>
  <si>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</si>
  <si>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</si>
  <si>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</si>
  <si>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</si>
  <si>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</si>
  <si>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</si>
  <si>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</si>
  <si>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</si>
  <si>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</si>
  <si>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</si>
  <si>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</si>
  <si>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</si>
  <si>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</si>
  <si>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</si>
  <si>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</si>
  <si>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</si>
  <si>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</si>
  <si>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</si>
  <si>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</si>
  <si>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</si>
  <si>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</si>
  <si>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</si>
  <si>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</si>
  <si>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</si>
  <si>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</si>
  <si>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</si>
  <si>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</si>
  <si>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</si>
  <si>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</si>
  <si>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</si>
  <si>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</si>
  <si>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</si>
  <si>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</si>
  <si>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</si>
  <si>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</si>
  <si>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</si>
  <si>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</si>
  <si>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</si>
  <si>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</si>
  <si>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</si>
  <si>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</si>
  <si>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</si>
  <si>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</si>
  <si>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</si>
  <si>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</si>
  <si>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</si>
  <si>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</si>
  <si>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</si>
  <si>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</si>
  <si>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</si>
  <si>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</si>
  <si>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</si>
  <si>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</si>
  <si>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</si>
  <si>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</si>
  <si>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</si>
  <si>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</si>
  <si>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</si>
  <si>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</si>
  <si>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</si>
  <si>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</si>
  <si>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</si>
  <si>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</si>
  <si>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</si>
  <si>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</si>
  <si>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</si>
  <si>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</si>
  <si>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</si>
  <si>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</si>
  <si>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</si>
  <si>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</si>
  <si>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</si>
  <si>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</si>
  <si>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</si>
  <si>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</si>
  <si>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</si>
  <si>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</si>
  <si>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</si>
  <si>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</si>
  <si>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</si>
  <si>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</si>
  <si>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</si>
  <si>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</si>
  <si>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</si>
  <si>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</si>
  <si>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</si>
  <si>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</si>
  <si>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</si>
  <si>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</si>
  <si>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</si>
  <si>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</si>
  <si>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</si>
  <si>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</si>
  <si>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</si>
  <si>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</si>
  <si>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</si>
  <si>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</si>
  <si>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</si>
  <si>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</si>
  <si>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</si>
  <si>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</si>
  <si>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</si>
  <si>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</si>
  <si>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</si>
  <si>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</si>
  <si>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</si>
  <si>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</si>
  <si>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</si>
  <si>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</si>
  <si>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</si>
  <si>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</si>
  <si>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</si>
  <si>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</si>
  <si>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</si>
  <si>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</si>
  <si>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</si>
  <si>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</si>
  <si>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</si>
  <si>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</si>
  <si>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</si>
  <si>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</si>
  <si>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</si>
  <si>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</si>
  <si>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</si>
  <si>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</si>
  <si>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</si>
  <si>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</si>
  <si>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</si>
  <si>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</si>
  <si>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</si>
  <si>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</si>
  <si>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</si>
  <si>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</si>
  <si>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</si>
  <si>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</si>
  <si>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</si>
  <si>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</si>
  <si>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</si>
  <si>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</si>
  <si>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</si>
  <si>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</si>
  <si>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</si>
  <si>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</si>
  <si>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</si>
  <si>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</si>
  <si>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</si>
  <si>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</si>
  <si>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</si>
  <si>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</si>
  <si>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</si>
  <si>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</si>
  <si>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</si>
  <si>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</si>
  <si>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</si>
  <si>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</si>
  <si>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</si>
  <si>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</si>
  <si>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</si>
  <si>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</si>
  <si>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</si>
  <si>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</si>
  <si>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</si>
  <si>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</si>
  <si>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</si>
  <si>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</si>
  <si>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</si>
  <si>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</si>
  <si>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</si>
  <si>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</si>
  <si>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</si>
  <si>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</si>
  <si>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</si>
  <si>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</si>
  <si>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</si>
  <si>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</si>
  <si>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</si>
  <si>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</si>
  <si>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</si>
  <si>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</si>
  <si>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</si>
  <si>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</si>
  <si>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</si>
  <si>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</si>
  <si>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</si>
  <si>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</si>
  <si>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</si>
  <si>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</si>
  <si>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</si>
  <si>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</si>
  <si>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</si>
  <si>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</si>
  <si>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</si>
  <si>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</si>
  <si>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</si>
  <si>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</si>
  <si>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</si>
  <si>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</si>
  <si>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</si>
  <si>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</si>
  <si>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</si>
  <si>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</si>
  <si>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</si>
  <si>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</si>
  <si>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</si>
  <si>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</si>
  <si>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</si>
  <si>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</si>
  <si>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</si>
  <si>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</si>
  <si>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</si>
  <si>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</si>
  <si>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</si>
  <si>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</si>
  <si>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</si>
  <si>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</si>
  <si>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</si>
  <si>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</si>
  <si>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</si>
  <si>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</si>
  <si>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</si>
  <si>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</si>
  <si>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</si>
  <si>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</si>
  <si>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</si>
  <si>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</si>
  <si>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</si>
  <si>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</si>
  <si>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</si>
  <si>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</si>
  <si>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</si>
  <si>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</si>
  <si>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</si>
  <si>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</si>
  <si>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</si>
  <si>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</si>
  <si>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</si>
  <si>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</si>
  <si>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</si>
  <si>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</si>
  <si>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</si>
  <si>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</si>
  <si>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</si>
  <si>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</si>
  <si>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</si>
  <si>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</si>
  <si>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</si>
  <si>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</si>
  <si>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</si>
  <si>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</si>
  <si>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</si>
  <si>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</si>
  <si>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</si>
  <si>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</si>
  <si>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</si>
  <si>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</si>
  <si>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</si>
  <si>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</si>
  <si>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</si>
  <si>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</si>
  <si>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</si>
  <si>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</si>
  <si>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</si>
  <si>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</si>
  <si>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</si>
  <si>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</si>
  <si>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</si>
  <si>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</si>
  <si>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</si>
  <si>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</si>
  <si>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</si>
  <si>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</si>
  <si>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</si>
  <si>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</si>
  <si>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</si>
  <si>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</si>
  <si>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</si>
  <si>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</si>
  <si>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</si>
  <si>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</si>
  <si>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</si>
  <si>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</si>
  <si>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</si>
  <si>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</si>
  <si>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</si>
  <si>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</si>
  <si>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</si>
  <si>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</si>
  <si>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</si>
  <si>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</si>
  <si>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</si>
  <si>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</si>
  <si>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</si>
  <si>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</si>
  <si>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</si>
  <si>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</si>
  <si>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</si>
  <si>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</si>
  <si>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</si>
  <si>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</si>
  <si>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</si>
  <si>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</si>
  <si>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</si>
  <si>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</si>
  <si>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</si>
  <si>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</si>
  <si>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</si>
  <si>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</si>
  <si>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</si>
  <si>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</si>
  <si>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</si>
  <si>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</si>
  <si>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</si>
  <si>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</si>
  <si>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</si>
  <si>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</si>
  <si>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</si>
  <si>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</si>
  <si>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</si>
  <si>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</si>
  <si>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</si>
  <si>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</si>
  <si>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</si>
  <si>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</si>
  <si>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</si>
  <si>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</si>
  <si>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</si>
  <si>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</si>
  <si>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</si>
  <si>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</si>
  <si>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</si>
  <si>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</si>
  <si>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</si>
  <si>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</si>
  <si>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</si>
  <si>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</si>
  <si>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</si>
  <si>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</si>
  <si>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</si>
  <si>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</si>
  <si>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</si>
  <si>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</si>
  <si>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</si>
  <si>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</si>
  <si>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</si>
  <si>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</si>
  <si>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</si>
  <si>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</si>
  <si>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</si>
  <si>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</si>
  <si>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</si>
  <si>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</si>
  <si>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</si>
  <si>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</si>
  <si>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</si>
  <si>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</si>
  <si>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</si>
  <si>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</si>
  <si>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</si>
  <si>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</si>
  <si>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</si>
  <si>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</si>
  <si>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</si>
  <si>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</si>
  <si>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</si>
  <si>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</si>
  <si>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</si>
  <si>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</si>
  <si>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</si>
  <si>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</si>
  <si>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</si>
  <si>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</si>
  <si>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</si>
  <si>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</si>
  <si>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</si>
  <si>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</si>
  <si>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</si>
  <si>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</si>
  <si>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</si>
  <si>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</si>
  <si>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</si>
  <si>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</si>
  <si>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</si>
  <si>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</si>
  <si>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</si>
  <si>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</si>
  <si>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</si>
  <si>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</si>
  <si>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</si>
  <si>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</si>
  <si>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</si>
  <si>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</si>
  <si>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</si>
  <si>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</si>
  <si>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</si>
  <si>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</si>
  <si>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</si>
  <si>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</si>
  <si>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</si>
  <si>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</si>
  <si>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</si>
  <si>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</si>
  <si>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</si>
  <si>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</si>
  <si>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</si>
  <si>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</si>
  <si>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</si>
  <si>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</si>
  <si>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</si>
  <si>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</si>
  <si>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</si>
  <si>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</si>
  <si>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</si>
  <si>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</si>
  <si>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</si>
  <si>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</si>
  <si>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</si>
  <si>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</si>
  <si>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</si>
  <si>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</si>
  <si>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</si>
  <si>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</si>
  <si>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</si>
  <si>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</si>
  <si>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</si>
  <si>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</si>
  <si>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</si>
  <si>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</si>
  <si>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</si>
  <si>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</si>
  <si>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</si>
  <si>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</si>
  <si>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</si>
  <si>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</si>
  <si>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</si>
  <si>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</si>
  <si>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</si>
  <si>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</si>
  <si>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</si>
  <si>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</si>
  <si>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</si>
  <si>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</si>
  <si>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</si>
  <si>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</si>
  <si>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</si>
  <si>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</si>
  <si>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</si>
  <si>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</si>
  <si>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</si>
  <si>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</si>
  <si>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</si>
  <si>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</si>
  <si>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</si>
  <si>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</si>
  <si>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</si>
  <si>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</si>
  <si>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</si>
  <si>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</si>
  <si>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</si>
  <si>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</si>
  <si>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</si>
  <si>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</si>
  <si>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</si>
  <si>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</si>
  <si>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</si>
  <si>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</si>
  <si>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</si>
  <si>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</si>
  <si>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</si>
  <si>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</si>
  <si>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</si>
  <si>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</si>
  <si>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</si>
  <si>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</si>
  <si>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</si>
  <si>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</si>
  <si>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</si>
  <si>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</si>
  <si>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</si>
  <si>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</si>
  <si>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</si>
  <si>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</si>
  <si>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</si>
  <si>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</si>
  <si>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</si>
  <si>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</si>
  <si>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</si>
  <si>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</si>
  <si>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</si>
  <si>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</si>
  <si>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</si>
  <si>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</si>
  <si>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</si>
  <si>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</si>
  <si>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</si>
  <si>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</si>
  <si>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</si>
  <si>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</si>
  <si>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</si>
  <si>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</si>
  <si>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</si>
  <si>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</si>
  <si>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</si>
  <si>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</si>
  <si>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</si>
  <si>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</si>
  <si>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</si>
  <si>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</si>
  <si>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</si>
  <si>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</si>
  <si>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</si>
  <si>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</si>
  <si>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</si>
  <si>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</si>
  <si>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</si>
  <si>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</si>
  <si>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</si>
  <si>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</si>
  <si>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</si>
  <si>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</si>
  <si>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</si>
  <si>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</si>
  <si>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</si>
  <si>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</si>
  <si>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</si>
  <si>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</si>
  <si>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</si>
  <si>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</si>
  <si>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</si>
  <si>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</si>
  <si>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</si>
  <si>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</si>
  <si>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</si>
  <si>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</si>
  <si>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</si>
  <si>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</si>
  <si>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</si>
  <si>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</si>
  <si>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</si>
  <si>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</si>
  <si>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</si>
  <si>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</si>
  <si>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</si>
  <si>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</si>
  <si>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</si>
  <si>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</si>
  <si>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</si>
  <si>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</si>
  <si>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</si>
  <si>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</si>
  <si>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</si>
  <si>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</si>
  <si>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</si>
  <si>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</si>
  <si>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</si>
  <si>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</si>
  <si>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</si>
  <si>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</si>
  <si>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</si>
  <si>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</si>
  <si>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</si>
  <si>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</si>
  <si>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</si>
  <si>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</si>
  <si>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</si>
  <si>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</si>
  <si>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</si>
  <si>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</si>
  <si>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</si>
  <si>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</si>
  <si>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</si>
  <si>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</si>
  <si>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</si>
  <si>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</si>
  <si>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</si>
  <si>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</si>
  <si>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</si>
  <si>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</si>
  <si>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</si>
  <si>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</si>
  <si>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</si>
  <si>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</si>
  <si>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</si>
  <si>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</si>
  <si>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</si>
  <si>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</si>
  <si>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</si>
  <si>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</si>
  <si>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</si>
  <si>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</si>
  <si>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</si>
  <si>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</si>
  <si>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</si>
  <si>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</si>
  <si>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</si>
  <si>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</si>
  <si>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</si>
  <si>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</si>
  <si>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</si>
  <si>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</si>
  <si>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</si>
  <si>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</si>
  <si>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</si>
  <si>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</si>
  <si>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</si>
  <si>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</si>
  <si>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</si>
  <si>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</si>
  <si>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</si>
  <si>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</si>
  <si>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</si>
  <si>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</si>
  <si>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</si>
  <si>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</si>
  <si>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</si>
  <si>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</si>
  <si>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</si>
  <si>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</si>
  <si>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</si>
  <si>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</si>
  <si>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</si>
  <si>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</si>
  <si>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</si>
  <si>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</si>
  <si>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</si>
  <si>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</si>
  <si>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</si>
  <si>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</si>
  <si>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</si>
  <si>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</si>
  <si>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</si>
  <si>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</si>
  <si>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</si>
  <si>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</si>
  <si>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</si>
  <si>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</si>
  <si>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</si>
  <si>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</si>
  <si>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</si>
  <si>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</si>
  <si>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</si>
  <si>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</si>
  <si>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</si>
  <si>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</si>
  <si>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</si>
  <si>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</si>
  <si>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</si>
  <si>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</si>
  <si>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</si>
  <si>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</si>
  <si>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</si>
  <si>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</si>
  <si>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</si>
  <si>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</si>
  <si>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</si>
  <si>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</si>
  <si>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</si>
  <si>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</si>
  <si>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</si>
  <si>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</si>
  <si>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</si>
  <si>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</si>
  <si>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</si>
  <si>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</si>
  <si>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</si>
  <si>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</si>
  <si>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</si>
  <si>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</si>
  <si>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</si>
  <si>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</si>
  <si>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</si>
  <si>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</si>
  <si>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</si>
  <si>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</si>
  <si>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</si>
  <si>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</si>
  <si>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</si>
  <si>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</si>
  <si>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</si>
  <si>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</si>
  <si>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</si>
  <si>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</si>
  <si>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</si>
  <si>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</si>
  <si>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</si>
  <si>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</si>
  <si>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</si>
  <si>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</si>
  <si>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</si>
  <si>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</si>
  <si>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</si>
  <si>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</si>
  <si>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</si>
  <si>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</si>
  <si>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</si>
  <si>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</si>
  <si>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</si>
  <si>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</si>
  <si>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</si>
  <si>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</si>
  <si>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</si>
  <si>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</si>
  <si>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</si>
  <si>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</si>
  <si>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</si>
  <si>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</si>
  <si>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</si>
  <si>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</si>
  <si>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</si>
  <si>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</si>
  <si>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</si>
  <si>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</si>
  <si>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</si>
  <si>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</si>
  <si>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</si>
  <si>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</si>
  <si>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</si>
  <si>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</si>
  <si>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</si>
  <si>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</si>
  <si>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</si>
  <si>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</si>
  <si>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</si>
  <si>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</si>
  <si>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</si>
  <si>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</si>
  <si>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</si>
  <si>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</si>
  <si>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</si>
  <si>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</si>
  <si>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</si>
  <si>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</si>
  <si>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</si>
  <si>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</si>
  <si>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</si>
  <si>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</si>
  <si>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</si>
  <si>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</si>
  <si>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</si>
  <si>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</si>
  <si>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</si>
  <si>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</si>
  <si>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</si>
  <si>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</si>
  <si>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</si>
  <si>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</si>
  <si>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</si>
  <si>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</si>
  <si>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</si>
  <si>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</si>
  <si>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</si>
  <si>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</si>
  <si>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</si>
  <si>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</si>
  <si>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</si>
  <si>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</si>
  <si>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</si>
  <si>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</si>
  <si>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</si>
  <si>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</si>
  <si>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</si>
  <si>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</si>
  <si>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</si>
  <si>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</si>
  <si>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</si>
  <si>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</si>
  <si>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</si>
  <si>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</si>
  <si>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</si>
  <si>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</si>
  <si>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</si>
  <si>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</si>
  <si>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</si>
  <si>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</si>
  <si>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</si>
  <si>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</si>
  <si>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</si>
  <si>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</si>
  <si>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</si>
  <si>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</si>
  <si>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</si>
  <si>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</si>
  <si>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</si>
  <si>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</si>
  <si>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</si>
  <si>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</si>
  <si>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</si>
  <si>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</si>
  <si>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</si>
  <si>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</si>
  <si>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</si>
  <si>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</si>
  <si>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</si>
  <si>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</si>
  <si>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</si>
  <si>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</si>
  <si>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</si>
  <si>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</si>
  <si>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</si>
  <si>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</si>
  <si>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</si>
  <si>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</si>
  <si>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</si>
  <si>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</si>
  <si>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</si>
  <si>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</si>
  <si>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</si>
  <si>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</si>
  <si>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</si>
  <si>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</si>
  <si>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</si>
  <si>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</si>
  <si>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</si>
  <si>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</si>
  <si>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</si>
  <si>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</si>
  <si>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</si>
  <si>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</si>
  <si>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</si>
  <si>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</si>
  <si>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</si>
  <si>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</si>
  <si>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</si>
  <si>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</si>
  <si>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</si>
  <si>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</si>
  <si>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</si>
  <si>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</si>
  <si>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</si>
  <si>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</si>
  <si>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</si>
  <si>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</si>
  <si>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</si>
  <si>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</si>
  <si>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</si>
  <si>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</si>
  <si>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</si>
  <si>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</si>
  <si>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</si>
  <si>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</si>
  <si>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</si>
  <si>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</si>
  <si>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</si>
  <si>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</si>
  <si>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</si>
  <si>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</si>
  <si>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</si>
  <si>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</si>
  <si>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</si>
  <si>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</si>
  <si>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</si>
  <si>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</si>
  <si>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</si>
  <si>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</si>
  <si>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</si>
  <si>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</si>
  <si>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</si>
  <si>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</si>
  <si>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</si>
  <si>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</si>
  <si>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</si>
  <si>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</si>
  <si>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</si>
  <si>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</si>
  <si>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</si>
  <si>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</si>
  <si>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</si>
  <si>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</si>
  <si>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</si>
  <si>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</si>
  <si>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</si>
  <si>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</si>
  <si>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</si>
  <si>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</si>
  <si>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</si>
  <si>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</si>
  <si>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</si>
  <si>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</si>
  <si>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</si>
  <si>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</si>
  <si>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</si>
  <si>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</si>
  <si>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</si>
  <si>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</si>
  <si>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</si>
  <si>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</si>
  <si>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</si>
  <si>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</si>
  <si>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</si>
  <si>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</si>
  <si>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</si>
  <si>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</si>
  <si>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</si>
  <si>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</si>
  <si>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</si>
  <si>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</si>
  <si>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</si>
  <si>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</si>
  <si>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</si>
  <si>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</si>
  <si>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</si>
  <si>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</si>
  <si>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</si>
  <si>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</si>
  <si>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</si>
  <si>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</si>
  <si>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</si>
  <si>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</si>
  <si>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</si>
  <si>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</si>
  <si>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</si>
  <si>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</si>
  <si>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</si>
  <si>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</si>
  <si>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</si>
  <si>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</si>
  <si>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</si>
  <si>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</si>
  <si>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</si>
  <si>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</si>
  <si>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</si>
  <si>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</si>
  <si>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</si>
  <si>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</si>
  <si>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</si>
  <si>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</si>
  <si>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</si>
  <si>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</si>
  <si>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</si>
  <si>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</si>
  <si>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</si>
  <si>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</si>
  <si>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</si>
  <si>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</si>
  <si>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</si>
  <si>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</si>
  <si>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</si>
  <si>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</si>
  <si>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</si>
  <si>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</si>
  <si>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</si>
  <si>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</si>
  <si>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</si>
  <si>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</si>
  <si>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</si>
  <si>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</si>
  <si>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</si>
  <si>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</si>
  <si>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</si>
  <si>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</si>
  <si>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</si>
  <si>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</si>
  <si>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</si>
  <si>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</si>
  <si>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</si>
  <si>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</si>
  <si>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</si>
  <si>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</si>
  <si>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</si>
  <si>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</si>
  <si>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</si>
  <si>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</si>
  <si>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</si>
  <si>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</si>
  <si>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</si>
  <si>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</si>
  <si>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</si>
  <si>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</si>
  <si>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</si>
  <si>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</si>
  <si>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</si>
  <si>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</si>
  <si>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</si>
  <si>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</si>
  <si>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</si>
  <si>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</si>
  <si>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</si>
  <si>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</si>
  <si>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</si>
  <si>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</si>
  <si>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</si>
  <si>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</si>
  <si>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</si>
  <si>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</si>
  <si>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</si>
  <si>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</si>
  <si>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</si>
  <si>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</si>
  <si>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</si>
  <si>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</si>
  <si>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</si>
  <si>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</si>
  <si>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</si>
  <si>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</si>
  <si>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</si>
  <si>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</si>
  <si>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</si>
  <si>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</si>
  <si>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</si>
  <si>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</si>
  <si>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</si>
  <si>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</si>
  <si>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</si>
  <si>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</si>
  <si>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</si>
  <si>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</si>
  <si>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</si>
  <si>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</si>
  <si>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</si>
  <si>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</si>
  <si>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</si>
  <si>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</si>
  <si>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</si>
  <si>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</si>
  <si>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</si>
  <si>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</si>
  <si>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</si>
  <si>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</si>
  <si>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</si>
  <si>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</si>
  <si>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</si>
  <si>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</si>
  <si>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</si>
  <si>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</si>
  <si>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</si>
  <si>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</si>
  <si>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</si>
  <si>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</si>
  <si>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</si>
  <si>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</si>
  <si>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</si>
  <si>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</si>
  <si>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</si>
  <si>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</si>
  <si>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</si>
  <si>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</si>
  <si>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</si>
  <si>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</si>
  <si>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</si>
  <si>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</si>
  <si>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</si>
  <si>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</si>
  <si>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</si>
  <si>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</si>
  <si>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</si>
  <si>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</si>
  <si>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</si>
  <si>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</si>
  <si>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</si>
  <si>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</si>
  <si>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</si>
  <si>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</si>
  <si>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</si>
  <si>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</si>
  <si>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</si>
  <si>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</si>
  <si>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</si>
  <si>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</si>
  <si>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</si>
  <si>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</si>
  <si>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</si>
  <si>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</si>
  <si>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</si>
  <si>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2025年镇级补充公用经费（课后延时）</t>
    <phoneticPr fontId="1" type="noConversion"/>
  </si>
  <si>
    <t>核定金额</t>
    <phoneticPr fontId="1" type="noConversion"/>
  </si>
  <si>
    <t>已下达金额</t>
    <phoneticPr fontId="1" type="noConversion"/>
  </si>
  <si>
    <t>七次分配</t>
    <phoneticPr fontId="1" type="noConversion"/>
  </si>
  <si>
    <t>闵行区虹桥中心小学</t>
    <phoneticPr fontId="45" type="noConversion"/>
  </si>
  <si>
    <t>2025年教育统筹经费第七次分配明细表</t>
    <phoneticPr fontId="1" type="noConversion"/>
  </si>
  <si>
    <t>项目</t>
  </si>
  <si>
    <t>七次分配</t>
    <phoneticPr fontId="1" type="noConversion"/>
  </si>
  <si>
    <t>补充公用经费</t>
    <phoneticPr fontId="1" type="noConversion"/>
  </si>
  <si>
    <t>虹桥镇：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</si>
</sst>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75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176" fontId="48" fillId="0" borderId="42" xfId="0" applyNumberFormat="1" applyFont="1" applyBorder="1" applyAlignment="1">
      <alignment horizontal="center" vertical="center"/>
    </xf>
    <xf numFmtId="0" fontId="48" fillId="0" borderId="42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 wrapText="1"/>
    </xf>
    <xf numFmtId="0" fontId="126" fillId="2" borderId="42" xfId="0" applyFont="1" applyFill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199" fillId="0" borderId="42" xfId="0" applyFont="1" applyBorder="1" applyAlignment="1">
      <alignment horizontal="center" vertical="center" wrapText="1"/>
    </xf>
    <xf numFmtId="0" fontId="200" fillId="0" borderId="42" xfId="0" applyNumberFormat="1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6" fillId="0" borderId="0" xfId="0" applyFont="1" applyAlignment="1">
      <alignment horizontal="center" vertical="center"/>
    </xf>
    <xf numFmtId="0" fontId="201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0" fillId="0" borderId="0" xfId="0" applyNumberFormat="1">
      <alignment vertical="center"/>
    </xf>
    <xf numFmtId="0" fontId="202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203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6" t="s">
        <v>270</v>
      </c>
      <c r="B1" s="1357"/>
      <c r="C1" s="1357"/>
      <c r="D1" s="1357"/>
      <c r="E1" s="1357"/>
      <c r="F1" s="1357"/>
      <c r="G1" s="1357"/>
      <c r="H1" s="1357"/>
      <c r="I1" s="1357"/>
      <c r="J1" s="1357"/>
      <c r="K1" s="1357"/>
      <c r="L1" s="1357"/>
      <c r="M1" s="1357"/>
      <c r="N1" s="1357"/>
      <c r="O1" s="1357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5" t="s">
        <v>1240</v>
      </c>
      <c r="B1" s="1376"/>
      <c r="C1" s="1376"/>
      <c r="D1" s="1376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7" t="s">
        <v>1076</v>
      </c>
      <c r="B1" s="1377"/>
      <c r="C1" s="1377"/>
      <c r="D1" s="1377"/>
      <c r="E1" s="1377"/>
      <c r="F1" s="1377"/>
      <c r="G1" s="1377"/>
      <c r="H1" s="1377"/>
      <c r="I1" s="1377"/>
      <c r="J1" s="1377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8" t="s">
        <v>735</v>
      </c>
      <c r="B1" s="1379"/>
      <c r="C1" s="1379"/>
      <c r="D1" s="1379"/>
      <c r="E1" s="1379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80" t="s">
        <v>833</v>
      </c>
      <c r="B1" s="1380"/>
      <c r="C1" s="1380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1" t="s">
        <v>954</v>
      </c>
      <c r="B1" s="1381"/>
      <c r="C1" s="1381"/>
      <c r="D1" s="1381"/>
      <c r="E1" s="1381"/>
      <c r="F1" s="1381"/>
      <c r="G1" s="1381"/>
      <c r="H1" s="1381"/>
      <c r="I1" s="1381"/>
      <c r="J1" s="1381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4" t="s">
        <v>965</v>
      </c>
      <c r="B1" s="1385"/>
      <c r="C1" s="1385"/>
      <c r="D1" s="1385"/>
      <c r="E1" s="1385"/>
      <c r="F1" s="1385"/>
      <c r="G1" s="1385"/>
      <c r="H1" s="1385"/>
      <c r="I1" s="1385"/>
      <c r="J1" s="1385"/>
      <c r="K1" s="1385"/>
      <c r="L1" s="1385"/>
      <c r="M1" s="1385"/>
      <c r="N1" s="1385"/>
      <c r="O1" s="1385"/>
      <c r="P1" s="1385"/>
      <c r="Q1" s="1385"/>
      <c r="R1" s="1385"/>
      <c r="S1" s="1385"/>
      <c r="T1" s="1385"/>
      <c r="U1" s="1385"/>
      <c r="V1" s="1385"/>
      <c r="W1" s="1385"/>
      <c r="X1" s="1385"/>
      <c r="Y1" s="1385"/>
      <c r="Z1" s="1385"/>
      <c r="AA1" s="1385"/>
      <c r="AB1" s="1385"/>
      <c r="AC1" s="1385"/>
      <c r="AD1" s="1385"/>
      <c r="AE1" s="1385"/>
      <c r="AF1" s="1385"/>
      <c r="AG1" s="1385"/>
      <c r="AH1" s="1385"/>
      <c r="AI1" s="1385"/>
      <c r="AJ1" s="1385"/>
      <c r="AK1" s="1385"/>
      <c r="AL1" s="1385"/>
      <c r="AM1" s="1385"/>
      <c r="AN1" s="1386"/>
      <c r="AO1" s="1386"/>
    </row>
    <row r="2" spans="1:41" ht="11.25" customHeight="1">
      <c r="A2" s="1387" t="s">
        <v>631</v>
      </c>
      <c r="B2" s="1387" t="s">
        <v>632</v>
      </c>
      <c r="C2" s="1387" t="s">
        <v>955</v>
      </c>
      <c r="D2" s="1387" t="s">
        <v>633</v>
      </c>
      <c r="E2" s="1387" t="s">
        <v>634</v>
      </c>
      <c r="F2" s="1387"/>
      <c r="G2" s="1387"/>
      <c r="H2" s="1387"/>
      <c r="I2" s="1387"/>
      <c r="J2" s="1387" t="s">
        <v>966</v>
      </c>
      <c r="K2" s="1387"/>
      <c r="L2" s="1387"/>
      <c r="M2" s="1387"/>
      <c r="N2" s="1387"/>
      <c r="O2" s="1388" t="s">
        <v>635</v>
      </c>
      <c r="P2" s="1388"/>
      <c r="Q2" s="1388"/>
      <c r="R2" s="1388"/>
      <c r="S2" s="1388"/>
      <c r="T2" s="1388" t="s">
        <v>636</v>
      </c>
      <c r="U2" s="1388"/>
      <c r="V2" s="1388"/>
      <c r="W2" s="1388"/>
      <c r="X2" s="1388"/>
      <c r="Y2" s="1388" t="s">
        <v>637</v>
      </c>
      <c r="Z2" s="1388"/>
      <c r="AA2" s="1388"/>
      <c r="AB2" s="1388"/>
      <c r="AC2" s="1388"/>
      <c r="AD2" s="1387" t="s">
        <v>967</v>
      </c>
      <c r="AE2" s="1387"/>
      <c r="AF2" s="1387"/>
      <c r="AG2" s="1387"/>
      <c r="AH2" s="1387"/>
      <c r="AI2" s="1387"/>
      <c r="AJ2" s="1387"/>
      <c r="AK2" s="1387"/>
      <c r="AL2" s="1387"/>
      <c r="AM2" s="1387"/>
      <c r="AN2" s="1382" t="s">
        <v>968</v>
      </c>
      <c r="AO2" s="1382" t="s">
        <v>267</v>
      </c>
    </row>
    <row r="3" spans="1:41" ht="33.75">
      <c r="A3" s="1387"/>
      <c r="B3" s="1387"/>
      <c r="C3" s="1387"/>
      <c r="D3" s="1387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3"/>
      <c r="AO3" s="1383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9" t="s">
        <v>1059</v>
      </c>
      <c r="B1" s="1389"/>
      <c r="C1" s="1389"/>
      <c r="D1" s="1390"/>
      <c r="E1" s="1390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1" t="s">
        <v>1657</v>
      </c>
      <c r="B1" s="1391"/>
      <c r="C1" s="1391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2" t="s">
        <v>1301</v>
      </c>
      <c r="B1" s="1392"/>
      <c r="C1" s="1392"/>
      <c r="D1" s="1392"/>
      <c r="E1" s="1392"/>
      <c r="F1" s="1392"/>
      <c r="G1" s="1392"/>
      <c r="H1" s="1392"/>
      <c r="I1" s="1392"/>
      <c r="J1" s="1392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3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4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4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4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4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8" t="s">
        <v>827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</row>
    <row r="2" spans="1:11" ht="1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60" t="s">
        <v>17</v>
      </c>
      <c r="K2" s="1360" t="s">
        <v>18</v>
      </c>
    </row>
    <row r="3" spans="1:11" ht="15" customHeight="1">
      <c r="A3" s="1361"/>
      <c r="B3" s="1361"/>
      <c r="C3" s="1361"/>
      <c r="D3" s="1361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1"/>
      <c r="K3" s="1361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5" t="s">
        <v>1681</v>
      </c>
      <c r="B1" s="1396"/>
      <c r="C1" s="1396"/>
      <c r="D1" s="1396"/>
      <c r="E1" s="1396"/>
      <c r="F1" s="1396"/>
      <c r="G1" s="1396"/>
      <c r="H1" s="1396"/>
      <c r="I1" s="1396"/>
      <c r="J1" s="1396"/>
      <c r="K1" s="1396"/>
      <c r="L1" s="1396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7" t="s">
        <v>2140</v>
      </c>
      <c r="B1" s="1398"/>
      <c r="C1" s="1398"/>
      <c r="D1" s="1398"/>
      <c r="E1" s="1398"/>
      <c r="F1" s="1398"/>
      <c r="G1" s="1398"/>
      <c r="H1" s="1398"/>
    </row>
    <row r="2" spans="1:13" s="550" customFormat="1" ht="12.75">
      <c r="A2" s="1399" t="s">
        <v>2141</v>
      </c>
      <c r="B2" s="1399" t="s">
        <v>2142</v>
      </c>
      <c r="C2" s="1399" t="s">
        <v>2143</v>
      </c>
      <c r="D2" s="1399" t="s">
        <v>2144</v>
      </c>
      <c r="E2" s="1402" t="s">
        <v>2145</v>
      </c>
      <c r="F2" s="1404" t="s">
        <v>2146</v>
      </c>
      <c r="G2" s="1405"/>
      <c r="H2" s="1406" t="s">
        <v>18</v>
      </c>
      <c r="I2" s="549"/>
      <c r="J2" s="549"/>
      <c r="K2" s="549"/>
      <c r="L2" s="549"/>
      <c r="M2" s="549"/>
    </row>
    <row r="3" spans="1:13" s="554" customFormat="1" ht="12.75">
      <c r="A3" s="1400"/>
      <c r="B3" s="1400"/>
      <c r="C3" s="1400"/>
      <c r="D3" s="1401"/>
      <c r="E3" s="1403"/>
      <c r="F3" s="551" t="s">
        <v>2147</v>
      </c>
      <c r="G3" s="552" t="s">
        <v>2148</v>
      </c>
      <c r="H3" s="1407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7" t="s">
        <v>2252</v>
      </c>
      <c r="B1" s="1398"/>
      <c r="C1" s="1398"/>
      <c r="D1" s="1398"/>
      <c r="E1" s="1398"/>
      <c r="F1" s="1398"/>
      <c r="G1" s="1398"/>
      <c r="H1" s="1398"/>
    </row>
    <row r="2" spans="1:13" s="550" customFormat="1" ht="12.75">
      <c r="A2" s="1399" t="s">
        <v>2141</v>
      </c>
      <c r="B2" s="1399" t="s">
        <v>2142</v>
      </c>
      <c r="C2" s="1399" t="s">
        <v>2143</v>
      </c>
      <c r="D2" s="1399" t="s">
        <v>2144</v>
      </c>
      <c r="E2" s="1402" t="s">
        <v>2145</v>
      </c>
      <c r="F2" s="1404" t="s">
        <v>2146</v>
      </c>
      <c r="G2" s="1405"/>
      <c r="H2" s="1406" t="s">
        <v>18</v>
      </c>
      <c r="I2" s="549"/>
      <c r="J2" s="549"/>
      <c r="K2" s="549"/>
      <c r="L2" s="549"/>
      <c r="M2" s="549"/>
    </row>
    <row r="3" spans="1:13" s="554" customFormat="1" ht="12.75">
      <c r="A3" s="1400"/>
      <c r="B3" s="1400"/>
      <c r="C3" s="1400"/>
      <c r="D3" s="1401"/>
      <c r="E3" s="1403"/>
      <c r="F3" s="551" t="s">
        <v>2147</v>
      </c>
      <c r="G3" s="552" t="s">
        <v>2148</v>
      </c>
      <c r="H3" s="1407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8" t="s">
        <v>2272</v>
      </c>
      <c r="B1" s="1409"/>
      <c r="C1" s="1409"/>
      <c r="D1" s="1409"/>
      <c r="E1" s="1409"/>
      <c r="F1" s="1409"/>
      <c r="G1" s="1409"/>
      <c r="H1" s="1409"/>
    </row>
    <row r="2" spans="1:13" s="629" customFormat="1" ht="12.75">
      <c r="A2" s="1410" t="s">
        <v>2141</v>
      </c>
      <c r="B2" s="1410" t="s">
        <v>2142</v>
      </c>
      <c r="C2" s="1410" t="s">
        <v>2143</v>
      </c>
      <c r="D2" s="1410" t="s">
        <v>2144</v>
      </c>
      <c r="E2" s="1413" t="s">
        <v>2145</v>
      </c>
      <c r="F2" s="1415" t="s">
        <v>2273</v>
      </c>
      <c r="G2" s="1416"/>
      <c r="H2" s="1417" t="s">
        <v>18</v>
      </c>
      <c r="I2" s="628"/>
      <c r="J2" s="628"/>
      <c r="K2" s="628"/>
      <c r="L2" s="628"/>
      <c r="M2" s="628"/>
    </row>
    <row r="3" spans="1:13" s="633" customFormat="1" ht="12.75">
      <c r="A3" s="1411"/>
      <c r="B3" s="1411"/>
      <c r="C3" s="1411"/>
      <c r="D3" s="1412"/>
      <c r="E3" s="1414"/>
      <c r="F3" s="630" t="s">
        <v>2147</v>
      </c>
      <c r="G3" s="631" t="s">
        <v>2148</v>
      </c>
      <c r="H3" s="1418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2" t="s">
        <v>2299</v>
      </c>
      <c r="B1" s="1423"/>
      <c r="C1" s="1423"/>
      <c r="D1" s="1423"/>
      <c r="E1" s="1423"/>
      <c r="F1" s="1423"/>
      <c r="G1" s="1423"/>
      <c r="H1" s="1423"/>
      <c r="I1" s="1423"/>
      <c r="J1" s="1423"/>
      <c r="K1" s="1423"/>
      <c r="L1" s="1423"/>
      <c r="M1" s="1423"/>
      <c r="N1" s="1423"/>
      <c r="O1" s="1423"/>
    </row>
    <row r="2" spans="1:16" s="697" customFormat="1" ht="24.95" customHeight="1">
      <c r="A2" s="1424" t="s">
        <v>2300</v>
      </c>
      <c r="B2" s="1424"/>
      <c r="C2" s="1424"/>
      <c r="D2" s="1424"/>
      <c r="E2" s="1424"/>
      <c r="F2" s="1424"/>
      <c r="G2" s="1424"/>
      <c r="H2" s="1424"/>
      <c r="I2" s="1424"/>
      <c r="J2" s="1424"/>
      <c r="K2" s="1424"/>
      <c r="L2" s="1424"/>
      <c r="M2" s="1424"/>
      <c r="N2" s="1424"/>
      <c r="O2" s="1424"/>
    </row>
    <row r="3" spans="1:16" s="698" customFormat="1" ht="16.7" customHeight="1">
      <c r="A3" s="1421" t="s">
        <v>12</v>
      </c>
      <c r="B3" s="1420" t="s">
        <v>2301</v>
      </c>
      <c r="C3" s="1420" t="s">
        <v>13</v>
      </c>
      <c r="D3" s="1420" t="s">
        <v>1242</v>
      </c>
      <c r="E3" s="1420" t="s">
        <v>1243</v>
      </c>
      <c r="F3" s="1420" t="s">
        <v>2302</v>
      </c>
      <c r="G3" s="1420" t="s">
        <v>1245</v>
      </c>
      <c r="H3" s="1420" t="s">
        <v>1244</v>
      </c>
      <c r="I3" s="1420" t="s">
        <v>1246</v>
      </c>
      <c r="J3" s="1420" t="s">
        <v>2303</v>
      </c>
      <c r="K3" s="1420" t="s">
        <v>2304</v>
      </c>
      <c r="L3" s="1420" t="s">
        <v>2305</v>
      </c>
      <c r="M3" s="1420" t="s">
        <v>2306</v>
      </c>
      <c r="N3" s="1421" t="s">
        <v>2307</v>
      </c>
      <c r="O3" s="1421" t="s">
        <v>18</v>
      </c>
    </row>
    <row r="4" spans="1:16" s="698" customFormat="1" ht="18.600000000000001" customHeight="1">
      <c r="A4" s="1421"/>
      <c r="B4" s="1420"/>
      <c r="C4" s="1420"/>
      <c r="D4" s="1420"/>
      <c r="E4" s="1420"/>
      <c r="F4" s="1420"/>
      <c r="G4" s="1420"/>
      <c r="H4" s="1420"/>
      <c r="I4" s="1420"/>
      <c r="J4" s="1420"/>
      <c r="K4" s="1420"/>
      <c r="L4" s="1420"/>
      <c r="M4" s="1420"/>
      <c r="N4" s="1421"/>
      <c r="O4" s="1421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9" t="s">
        <v>2349</v>
      </c>
      <c r="B22" s="1419"/>
      <c r="C22" s="1419"/>
      <c r="D22" s="1419"/>
      <c r="E22" s="1419"/>
      <c r="F22" s="1419"/>
      <c r="G22" s="1419"/>
      <c r="H22" s="1419"/>
      <c r="I22" s="1419"/>
      <c r="J22" s="1419"/>
      <c r="K22" s="1419"/>
      <c r="L22" s="1419"/>
      <c r="M22" s="1419"/>
      <c r="N22" s="1419"/>
      <c r="O22" s="1419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8" t="s">
        <v>2136</v>
      </c>
      <c r="B1" s="1429"/>
      <c r="C1" s="1429"/>
      <c r="D1" s="1429"/>
      <c r="E1" s="1429"/>
      <c r="F1" s="1429"/>
      <c r="G1" s="1429"/>
      <c r="H1" s="1429"/>
      <c r="I1" s="1429"/>
      <c r="J1" s="1430"/>
    </row>
    <row r="2" spans="1:10">
      <c r="A2" s="1425" t="s">
        <v>12</v>
      </c>
      <c r="B2" s="1425" t="s">
        <v>1303</v>
      </c>
      <c r="C2" s="1425" t="s">
        <v>1305</v>
      </c>
      <c r="D2" s="1425" t="s">
        <v>1306</v>
      </c>
      <c r="E2" s="1425" t="s">
        <v>1307</v>
      </c>
      <c r="F2" s="1425" t="s">
        <v>1</v>
      </c>
      <c r="G2" s="1426" t="s">
        <v>1683</v>
      </c>
      <c r="H2" s="1426"/>
      <c r="I2" s="1427"/>
      <c r="J2" s="1493" t="s">
        <v>2134</v>
      </c>
    </row>
    <row r="3" spans="1:10">
      <c r="A3" s="1425"/>
      <c r="B3" s="1425"/>
      <c r="C3" s="1425"/>
      <c r="D3" s="1425"/>
      <c r="E3" s="1425"/>
      <c r="F3" s="1425"/>
      <c r="G3" s="163" t="s">
        <v>1308</v>
      </c>
      <c r="H3" s="361" t="s">
        <v>1309</v>
      </c>
      <c r="I3" s="526" t="s">
        <v>1310</v>
      </c>
      <c r="J3" s="1493"/>
    </row>
    <row r="4" spans="1:10" s="170" customFormat="1" ht="24">
      <c r="A4" s="1431">
        <v>1</v>
      </c>
      <c r="B4" s="1431" t="s">
        <v>2350</v>
      </c>
      <c r="C4" s="1432" t="s">
        <v>1312</v>
      </c>
      <c r="D4" s="1431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4">
        <f>ROUND(I10*0.8,0)</f>
        <v>292350</v>
      </c>
    </row>
    <row r="5" spans="1:10" s="170" customFormat="1" ht="13.5">
      <c r="A5" s="1431"/>
      <c r="B5" s="1431"/>
      <c r="C5" s="1432"/>
      <c r="D5" s="1431"/>
      <c r="E5" s="365" t="s">
        <v>1687</v>
      </c>
      <c r="F5" s="365" t="s">
        <v>1686</v>
      </c>
      <c r="G5" s="1435">
        <v>1150</v>
      </c>
      <c r="H5" s="1503">
        <v>168</v>
      </c>
      <c r="I5" s="1433">
        <v>193200</v>
      </c>
      <c r="J5" s="1495"/>
    </row>
    <row r="6" spans="1:10" s="170" customFormat="1" ht="24">
      <c r="A6" s="1431"/>
      <c r="B6" s="1431"/>
      <c r="C6" s="1432"/>
      <c r="D6" s="1431"/>
      <c r="E6" s="365" t="s">
        <v>1688</v>
      </c>
      <c r="F6" s="365" t="s">
        <v>1686</v>
      </c>
      <c r="G6" s="1436"/>
      <c r="H6" s="1504"/>
      <c r="I6" s="1434"/>
      <c r="J6" s="1495"/>
    </row>
    <row r="7" spans="1:10" s="170" customFormat="1" ht="13.5">
      <c r="A7" s="1431"/>
      <c r="B7" s="1431"/>
      <c r="C7" s="1432"/>
      <c r="D7" s="367" t="s">
        <v>1332</v>
      </c>
      <c r="E7" s="365"/>
      <c r="F7" s="365"/>
      <c r="G7" s="75"/>
      <c r="H7" s="366"/>
      <c r="I7" s="529">
        <v>309408</v>
      </c>
      <c r="J7" s="1495"/>
    </row>
    <row r="8" spans="1:10" s="170" customFormat="1" ht="13.5">
      <c r="A8" s="1431"/>
      <c r="B8" s="1431"/>
      <c r="C8" s="1432"/>
      <c r="D8" s="367" t="s">
        <v>1334</v>
      </c>
      <c r="E8" s="365"/>
      <c r="F8" s="365"/>
      <c r="G8" s="137"/>
      <c r="H8" s="366"/>
      <c r="I8" s="529">
        <v>37128.959999999999</v>
      </c>
      <c r="J8" s="1495"/>
    </row>
    <row r="9" spans="1:10" s="170" customFormat="1" ht="13.5">
      <c r="A9" s="1431"/>
      <c r="B9" s="1431"/>
      <c r="C9" s="1432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5"/>
    </row>
    <row r="10" spans="1:10" s="170" customFormat="1" ht="13.5">
      <c r="A10" s="1431"/>
      <c r="B10" s="1431"/>
      <c r="C10" s="1432"/>
      <c r="D10" s="367" t="s">
        <v>1342</v>
      </c>
      <c r="E10" s="365"/>
      <c r="F10" s="365"/>
      <c r="G10" s="75"/>
      <c r="H10" s="366"/>
      <c r="I10" s="529">
        <v>365436.96</v>
      </c>
      <c r="J10" s="1496"/>
    </row>
    <row r="11" spans="1:10" s="170" customFormat="1" ht="24">
      <c r="A11" s="1431">
        <v>2</v>
      </c>
      <c r="B11" s="1431" t="s">
        <v>2351</v>
      </c>
      <c r="C11" s="1432" t="s">
        <v>1690</v>
      </c>
      <c r="D11" s="1431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7">
        <f>ROUND(I15*0.9,0)</f>
        <v>900630</v>
      </c>
    </row>
    <row r="12" spans="1:10" s="170" customFormat="1" ht="13.5">
      <c r="A12" s="1431"/>
      <c r="B12" s="1431"/>
      <c r="C12" s="1432"/>
      <c r="D12" s="1431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8"/>
    </row>
    <row r="13" spans="1:10" s="170" customFormat="1" ht="13.5">
      <c r="A13" s="1431"/>
      <c r="B13" s="1431"/>
      <c r="C13" s="1432"/>
      <c r="D13" s="367" t="s">
        <v>1332</v>
      </c>
      <c r="E13" s="365"/>
      <c r="F13" s="365"/>
      <c r="G13" s="75"/>
      <c r="H13" s="366"/>
      <c r="I13" s="529">
        <v>898699.86</v>
      </c>
      <c r="J13" s="1498"/>
    </row>
    <row r="14" spans="1:10" s="170" customFormat="1" ht="13.5">
      <c r="A14" s="1431"/>
      <c r="B14" s="1431"/>
      <c r="C14" s="1432"/>
      <c r="D14" s="367" t="s">
        <v>1334</v>
      </c>
      <c r="E14" s="365"/>
      <c r="F14" s="365"/>
      <c r="G14" s="137"/>
      <c r="H14" s="366"/>
      <c r="I14" s="529">
        <v>102000</v>
      </c>
      <c r="J14" s="1498"/>
    </row>
    <row r="15" spans="1:10" s="170" customFormat="1" ht="13.5">
      <c r="A15" s="1431"/>
      <c r="B15" s="1431"/>
      <c r="C15" s="1432"/>
      <c r="D15" s="367" t="s">
        <v>1342</v>
      </c>
      <c r="E15" s="365"/>
      <c r="F15" s="365"/>
      <c r="G15" s="75"/>
      <c r="H15" s="366"/>
      <c r="I15" s="529">
        <v>1000699.86</v>
      </c>
      <c r="J15" s="1499"/>
    </row>
    <row r="16" spans="1:10" s="170" customFormat="1" ht="24">
      <c r="A16" s="1431">
        <v>3</v>
      </c>
      <c r="B16" s="1431" t="s">
        <v>2352</v>
      </c>
      <c r="C16" s="1432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7">
        <f>ROUND(I23*0.8,0)</f>
        <v>1029095</v>
      </c>
    </row>
    <row r="17" spans="1:10" s="170" customFormat="1" ht="24">
      <c r="A17" s="1431"/>
      <c r="B17" s="1431"/>
      <c r="C17" s="1432"/>
      <c r="D17" s="1431" t="s">
        <v>1694</v>
      </c>
      <c r="E17" s="365" t="s">
        <v>1695</v>
      </c>
      <c r="F17" s="365" t="s">
        <v>1686</v>
      </c>
      <c r="G17" s="1435">
        <v>1150</v>
      </c>
      <c r="H17" s="1503">
        <v>319</v>
      </c>
      <c r="I17" s="1433">
        <v>366850</v>
      </c>
      <c r="J17" s="1498"/>
    </row>
    <row r="18" spans="1:10" s="170" customFormat="1" ht="24">
      <c r="A18" s="1431"/>
      <c r="B18" s="1431"/>
      <c r="C18" s="1432"/>
      <c r="D18" s="1431"/>
      <c r="E18" s="365" t="s">
        <v>1696</v>
      </c>
      <c r="F18" s="365" t="s">
        <v>1686</v>
      </c>
      <c r="G18" s="1436"/>
      <c r="H18" s="1504"/>
      <c r="I18" s="1434"/>
      <c r="J18" s="1498"/>
    </row>
    <row r="19" spans="1:10" s="170" customFormat="1" ht="13.5">
      <c r="A19" s="1431"/>
      <c r="B19" s="1431"/>
      <c r="C19" s="1432"/>
      <c r="D19" s="1431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8"/>
    </row>
    <row r="20" spans="1:10" s="170" customFormat="1" ht="13.5">
      <c r="A20" s="1431"/>
      <c r="B20" s="1431"/>
      <c r="C20" s="1432"/>
      <c r="D20" s="367" t="s">
        <v>1332</v>
      </c>
      <c r="E20" s="365"/>
      <c r="F20" s="365"/>
      <c r="G20" s="75"/>
      <c r="H20" s="366"/>
      <c r="I20" s="529">
        <v>1138018.3500000001</v>
      </c>
      <c r="J20" s="1498"/>
    </row>
    <row r="21" spans="1:10" s="170" customFormat="1" ht="13.5">
      <c r="A21" s="1431"/>
      <c r="B21" s="1431"/>
      <c r="C21" s="1432"/>
      <c r="D21" s="367" t="s">
        <v>1334</v>
      </c>
      <c r="E21" s="365"/>
      <c r="F21" s="365"/>
      <c r="G21" s="137"/>
      <c r="H21" s="366"/>
      <c r="I21" s="529">
        <v>118350</v>
      </c>
      <c r="J21" s="1498"/>
    </row>
    <row r="22" spans="1:10" s="170" customFormat="1" ht="13.5">
      <c r="A22" s="1431"/>
      <c r="B22" s="1431"/>
      <c r="C22" s="1432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8"/>
    </row>
    <row r="23" spans="1:10" s="170" customFormat="1" ht="13.5">
      <c r="A23" s="1431"/>
      <c r="B23" s="1431"/>
      <c r="C23" s="1432"/>
      <c r="D23" s="367" t="s">
        <v>1342</v>
      </c>
      <c r="E23" s="365"/>
      <c r="F23" s="365"/>
      <c r="G23" s="75"/>
      <c r="H23" s="366"/>
      <c r="I23" s="529">
        <v>1286368.3500000001</v>
      </c>
      <c r="J23" s="1499"/>
    </row>
    <row r="24" spans="1:10" s="170" customFormat="1" ht="24">
      <c r="A24" s="1431">
        <v>4</v>
      </c>
      <c r="B24" s="1431" t="s">
        <v>2353</v>
      </c>
      <c r="C24" s="1432" t="s">
        <v>1690</v>
      </c>
      <c r="D24" s="1431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7">
        <f>ROUND(I29*0.8,0)</f>
        <v>410010</v>
      </c>
    </row>
    <row r="25" spans="1:10" s="170" customFormat="1" ht="36">
      <c r="A25" s="1431"/>
      <c r="B25" s="1431"/>
      <c r="C25" s="1432"/>
      <c r="D25" s="1431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8"/>
    </row>
    <row r="26" spans="1:10" s="170" customFormat="1" ht="13.5">
      <c r="A26" s="1431"/>
      <c r="B26" s="1431"/>
      <c r="C26" s="1432"/>
      <c r="D26" s="1431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8"/>
    </row>
    <row r="27" spans="1:10" s="170" customFormat="1" ht="13.5">
      <c r="A27" s="1431"/>
      <c r="B27" s="1431"/>
      <c r="C27" s="1432"/>
      <c r="D27" s="367" t="s">
        <v>1332</v>
      </c>
      <c r="E27" s="365"/>
      <c r="F27" s="365"/>
      <c r="G27" s="75"/>
      <c r="H27" s="366"/>
      <c r="I27" s="529">
        <v>457600</v>
      </c>
      <c r="J27" s="1498"/>
    </row>
    <row r="28" spans="1:10" s="170" customFormat="1" ht="13.5">
      <c r="A28" s="1431"/>
      <c r="B28" s="1431"/>
      <c r="C28" s="1432"/>
      <c r="D28" s="367" t="s">
        <v>1334</v>
      </c>
      <c r="E28" s="365"/>
      <c r="F28" s="365"/>
      <c r="G28" s="137"/>
      <c r="H28" s="366"/>
      <c r="I28" s="529">
        <v>54912</v>
      </c>
      <c r="J28" s="1498"/>
    </row>
    <row r="29" spans="1:10" s="170" customFormat="1" ht="13.5">
      <c r="A29" s="1431"/>
      <c r="B29" s="1431"/>
      <c r="C29" s="1432"/>
      <c r="D29" s="367" t="s">
        <v>1342</v>
      </c>
      <c r="E29" s="365"/>
      <c r="F29" s="365"/>
      <c r="G29" s="75"/>
      <c r="H29" s="366"/>
      <c r="I29" s="529">
        <v>512512</v>
      </c>
      <c r="J29" s="1499"/>
    </row>
    <row r="30" spans="1:10" s="374" customFormat="1">
      <c r="A30" s="1438">
        <v>5</v>
      </c>
      <c r="B30" s="1438" t="s">
        <v>1391</v>
      </c>
      <c r="C30" s="1441" t="s">
        <v>1702</v>
      </c>
      <c r="D30" s="1444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500">
        <f>ROUND(I65*0.9,0)</f>
        <v>2028146</v>
      </c>
    </row>
    <row r="31" spans="1:10" s="374" customFormat="1">
      <c r="A31" s="1439"/>
      <c r="B31" s="1439"/>
      <c r="C31" s="1442"/>
      <c r="D31" s="1444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1"/>
    </row>
    <row r="32" spans="1:10" s="374" customFormat="1">
      <c r="A32" s="1439"/>
      <c r="B32" s="1439"/>
      <c r="C32" s="1442"/>
      <c r="D32" s="1444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1"/>
    </row>
    <row r="33" spans="1:10" s="374" customFormat="1">
      <c r="A33" s="1439"/>
      <c r="B33" s="1439"/>
      <c r="C33" s="1442"/>
      <c r="D33" s="1444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1"/>
    </row>
    <row r="34" spans="1:10" s="374" customFormat="1">
      <c r="A34" s="1439"/>
      <c r="B34" s="1439"/>
      <c r="C34" s="1442"/>
      <c r="D34" s="1444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1"/>
    </row>
    <row r="35" spans="1:10" s="374" customFormat="1">
      <c r="A35" s="1439"/>
      <c r="B35" s="1439"/>
      <c r="C35" s="1442"/>
      <c r="D35" s="1444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1"/>
    </row>
    <row r="36" spans="1:10" s="374" customFormat="1">
      <c r="A36" s="1439"/>
      <c r="B36" s="1439"/>
      <c r="C36" s="1442"/>
      <c r="D36" s="1444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1"/>
    </row>
    <row r="37" spans="1:10" s="374" customFormat="1">
      <c r="A37" s="1439"/>
      <c r="B37" s="1439"/>
      <c r="C37" s="1442"/>
      <c r="D37" s="1444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1"/>
    </row>
    <row r="38" spans="1:10" s="374" customFormat="1">
      <c r="A38" s="1439"/>
      <c r="B38" s="1439"/>
      <c r="C38" s="1442"/>
      <c r="D38" s="1444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1"/>
    </row>
    <row r="39" spans="1:10" s="374" customFormat="1">
      <c r="A39" s="1439"/>
      <c r="B39" s="1439"/>
      <c r="C39" s="1442"/>
      <c r="D39" s="1444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1"/>
    </row>
    <row r="40" spans="1:10" s="374" customFormat="1">
      <c r="A40" s="1439"/>
      <c r="B40" s="1439"/>
      <c r="C40" s="1442"/>
      <c r="D40" s="1444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1"/>
    </row>
    <row r="41" spans="1:10" s="374" customFormat="1">
      <c r="A41" s="1439"/>
      <c r="B41" s="1439"/>
      <c r="C41" s="1442"/>
      <c r="D41" s="1444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1"/>
    </row>
    <row r="42" spans="1:10" s="374" customFormat="1">
      <c r="A42" s="1439"/>
      <c r="B42" s="1439"/>
      <c r="C42" s="1442"/>
      <c r="D42" s="1444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1"/>
    </row>
    <row r="43" spans="1:10" s="374" customFormat="1">
      <c r="A43" s="1439"/>
      <c r="B43" s="1439"/>
      <c r="C43" s="1442"/>
      <c r="D43" s="1444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1"/>
    </row>
    <row r="44" spans="1:10" s="374" customFormat="1">
      <c r="A44" s="1439"/>
      <c r="B44" s="1439"/>
      <c r="C44" s="1442"/>
      <c r="D44" s="1444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1"/>
    </row>
    <row r="45" spans="1:10" s="374" customFormat="1">
      <c r="A45" s="1439"/>
      <c r="B45" s="1439"/>
      <c r="C45" s="1442"/>
      <c r="D45" s="1444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1"/>
    </row>
    <row r="46" spans="1:10" s="374" customFormat="1">
      <c r="A46" s="1439"/>
      <c r="B46" s="1439"/>
      <c r="C46" s="1442"/>
      <c r="D46" s="1444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1"/>
    </row>
    <row r="47" spans="1:10" s="374" customFormat="1">
      <c r="A47" s="1438"/>
      <c r="B47" s="1438"/>
      <c r="C47" s="1441"/>
      <c r="D47" s="1445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1"/>
    </row>
    <row r="48" spans="1:10" s="374" customFormat="1">
      <c r="A48" s="1439"/>
      <c r="B48" s="1439"/>
      <c r="C48" s="1442"/>
      <c r="D48" s="1445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1"/>
    </row>
    <row r="49" spans="1:10" s="374" customFormat="1">
      <c r="A49" s="1439"/>
      <c r="B49" s="1439"/>
      <c r="C49" s="1442"/>
      <c r="D49" s="1445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1"/>
    </row>
    <row r="50" spans="1:10" s="374" customFormat="1">
      <c r="A50" s="1439"/>
      <c r="B50" s="1439"/>
      <c r="C50" s="1442"/>
      <c r="D50" s="1445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1"/>
    </row>
    <row r="51" spans="1:10" s="374" customFormat="1">
      <c r="A51" s="1439"/>
      <c r="B51" s="1439"/>
      <c r="C51" s="1442"/>
      <c r="D51" s="1445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1"/>
    </row>
    <row r="52" spans="1:10" s="374" customFormat="1">
      <c r="A52" s="1439"/>
      <c r="B52" s="1439"/>
      <c r="C52" s="1442"/>
      <c r="D52" s="1445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1"/>
    </row>
    <row r="53" spans="1:10" s="374" customFormat="1">
      <c r="A53" s="1439"/>
      <c r="B53" s="1439"/>
      <c r="C53" s="1442"/>
      <c r="D53" s="1445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1"/>
    </row>
    <row r="54" spans="1:10" s="374" customFormat="1">
      <c r="A54" s="1439"/>
      <c r="B54" s="1439"/>
      <c r="C54" s="1442"/>
      <c r="D54" s="1445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1"/>
    </row>
    <row r="55" spans="1:10" s="374" customFormat="1">
      <c r="A55" s="1439"/>
      <c r="B55" s="1439"/>
      <c r="C55" s="1442"/>
      <c r="D55" s="1445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1"/>
    </row>
    <row r="56" spans="1:10" s="374" customFormat="1">
      <c r="A56" s="1439"/>
      <c r="B56" s="1439"/>
      <c r="C56" s="1442"/>
      <c r="D56" s="1445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1"/>
    </row>
    <row r="57" spans="1:10" s="374" customFormat="1" ht="24">
      <c r="A57" s="1439"/>
      <c r="B57" s="1439"/>
      <c r="C57" s="1442"/>
      <c r="D57" s="1445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1"/>
    </row>
    <row r="58" spans="1:10" s="374" customFormat="1">
      <c r="A58" s="1439"/>
      <c r="B58" s="1439"/>
      <c r="C58" s="1442"/>
      <c r="D58" s="1445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1"/>
    </row>
    <row r="59" spans="1:10" s="374" customFormat="1">
      <c r="A59" s="1439"/>
      <c r="B59" s="1439"/>
      <c r="C59" s="1442"/>
      <c r="D59" s="1445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1"/>
    </row>
    <row r="60" spans="1:10" s="374" customFormat="1">
      <c r="A60" s="1439"/>
      <c r="B60" s="1439"/>
      <c r="C60" s="1442"/>
      <c r="D60" s="1445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1"/>
    </row>
    <row r="61" spans="1:10" s="374" customFormat="1">
      <c r="A61" s="1439"/>
      <c r="B61" s="1439"/>
      <c r="C61" s="1442"/>
      <c r="D61" s="382" t="s">
        <v>1332</v>
      </c>
      <c r="E61" s="367"/>
      <c r="F61" s="383"/>
      <c r="G61" s="301"/>
      <c r="H61" s="384"/>
      <c r="I61" s="510">
        <v>2023323.58</v>
      </c>
      <c r="J61" s="1501"/>
    </row>
    <row r="62" spans="1:10" s="374" customFormat="1">
      <c r="A62" s="1439"/>
      <c r="B62" s="1439"/>
      <c r="C62" s="1442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1"/>
    </row>
    <row r="63" spans="1:10" s="374" customFormat="1">
      <c r="A63" s="1439"/>
      <c r="B63" s="1439"/>
      <c r="C63" s="1442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1"/>
    </row>
    <row r="64" spans="1:10" s="374" customFormat="1">
      <c r="A64" s="1439"/>
      <c r="B64" s="1439"/>
      <c r="C64" s="1442"/>
      <c r="D64" s="382" t="s">
        <v>1742</v>
      </c>
      <c r="E64" s="367"/>
      <c r="F64" s="383"/>
      <c r="G64" s="301"/>
      <c r="H64" s="384"/>
      <c r="I64" s="510">
        <v>230172.35800000001</v>
      </c>
      <c r="J64" s="1501"/>
    </row>
    <row r="65" spans="1:10" s="374" customFormat="1">
      <c r="A65" s="1440"/>
      <c r="B65" s="1440"/>
      <c r="C65" s="1443"/>
      <c r="D65" s="382" t="s">
        <v>1342</v>
      </c>
      <c r="E65" s="367"/>
      <c r="F65" s="383"/>
      <c r="G65" s="301"/>
      <c r="H65" s="384"/>
      <c r="I65" s="510">
        <v>2253495.9380000001</v>
      </c>
      <c r="J65" s="1502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7">
        <v>1</v>
      </c>
      <c r="B67" s="1437" t="s">
        <v>2354</v>
      </c>
      <c r="C67" s="1437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7">
        <f>ROUND(I74*0.9,0)</f>
        <v>2289409</v>
      </c>
    </row>
    <row r="68" spans="1:10" s="170" customFormat="1" ht="48">
      <c r="A68" s="1437"/>
      <c r="B68" s="1437"/>
      <c r="C68" s="1437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5"/>
    </row>
    <row r="69" spans="1:10" s="170" customFormat="1" ht="48">
      <c r="A69" s="1437"/>
      <c r="B69" s="1437"/>
      <c r="C69" s="1437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5"/>
    </row>
    <row r="70" spans="1:10" s="170" customFormat="1" ht="48">
      <c r="A70" s="1437"/>
      <c r="B70" s="1437"/>
      <c r="C70" s="1437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5"/>
    </row>
    <row r="71" spans="1:10" s="170" customFormat="1" ht="36">
      <c r="A71" s="1437"/>
      <c r="B71" s="1437"/>
      <c r="C71" s="1437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5"/>
    </row>
    <row r="72" spans="1:10" s="364" customFormat="1">
      <c r="A72" s="1437"/>
      <c r="B72" s="1437"/>
      <c r="C72" s="1437"/>
      <c r="D72" s="362" t="s">
        <v>1332</v>
      </c>
      <c r="E72" s="362"/>
      <c r="F72" s="362"/>
      <c r="G72" s="362"/>
      <c r="H72" s="363"/>
      <c r="I72" s="533">
        <v>2312534</v>
      </c>
      <c r="J72" s="1505"/>
    </row>
    <row r="73" spans="1:10" s="364" customFormat="1">
      <c r="A73" s="1437"/>
      <c r="B73" s="1437"/>
      <c r="C73" s="1437"/>
      <c r="D73" s="367" t="s">
        <v>1334</v>
      </c>
      <c r="E73" s="362"/>
      <c r="F73" s="362"/>
      <c r="G73" s="362"/>
      <c r="H73" s="363"/>
      <c r="I73" s="533">
        <v>231253.4</v>
      </c>
      <c r="J73" s="1505"/>
    </row>
    <row r="74" spans="1:10" s="364" customFormat="1">
      <c r="A74" s="1437"/>
      <c r="B74" s="1437"/>
      <c r="C74" s="1437"/>
      <c r="D74" s="362" t="s">
        <v>1342</v>
      </c>
      <c r="E74" s="362"/>
      <c r="F74" s="362"/>
      <c r="G74" s="362"/>
      <c r="H74" s="363"/>
      <c r="I74" s="533">
        <v>2543787.4</v>
      </c>
      <c r="J74" s="1506"/>
    </row>
    <row r="75" spans="1:10" s="170" customFormat="1" ht="36">
      <c r="A75" s="1431">
        <v>2</v>
      </c>
      <c r="B75" s="1431" t="s">
        <v>2355</v>
      </c>
      <c r="C75" s="1432" t="s">
        <v>1312</v>
      </c>
      <c r="D75" s="1431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7">
        <f>ROUND(I80*0.9,0)</f>
        <v>722592</v>
      </c>
    </row>
    <row r="76" spans="1:10" s="170" customFormat="1" ht="24">
      <c r="A76" s="1431"/>
      <c r="B76" s="1431"/>
      <c r="C76" s="1432"/>
      <c r="D76" s="1431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8"/>
    </row>
    <row r="77" spans="1:10" s="170" customFormat="1" ht="13.5">
      <c r="A77" s="1431"/>
      <c r="B77" s="1431"/>
      <c r="C77" s="1432"/>
      <c r="D77" s="367" t="s">
        <v>1332</v>
      </c>
      <c r="E77" s="365"/>
      <c r="F77" s="365"/>
      <c r="G77" s="395"/>
      <c r="H77" s="366"/>
      <c r="I77" s="529">
        <v>690430</v>
      </c>
      <c r="J77" s="1498"/>
    </row>
    <row r="78" spans="1:10" s="170" customFormat="1" ht="13.5">
      <c r="A78" s="1431"/>
      <c r="B78" s="1431"/>
      <c r="C78" s="1432"/>
      <c r="D78" s="367" t="s">
        <v>1334</v>
      </c>
      <c r="E78" s="365"/>
      <c r="F78" s="365"/>
      <c r="G78" s="395"/>
      <c r="H78" s="366"/>
      <c r="I78" s="529">
        <v>82450</v>
      </c>
      <c r="J78" s="1498"/>
    </row>
    <row r="79" spans="1:10" s="170" customFormat="1" ht="13.5">
      <c r="A79" s="1431"/>
      <c r="B79" s="1431"/>
      <c r="C79" s="1432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8"/>
    </row>
    <row r="80" spans="1:10" s="170" customFormat="1" ht="13.5">
      <c r="A80" s="1431"/>
      <c r="B80" s="1431"/>
      <c r="C80" s="1432"/>
      <c r="D80" s="367" t="s">
        <v>1342</v>
      </c>
      <c r="E80" s="365"/>
      <c r="F80" s="365"/>
      <c r="G80" s="395"/>
      <c r="H80" s="366"/>
      <c r="I80" s="529">
        <v>802880</v>
      </c>
      <c r="J80" s="1499"/>
    </row>
    <row r="81" spans="1:10" s="170" customFormat="1" ht="24">
      <c r="A81" s="1431">
        <v>3</v>
      </c>
      <c r="B81" s="1431" t="s">
        <v>2356</v>
      </c>
      <c r="C81" s="1432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7">
        <f>ROUND(I93*0.9,0)</f>
        <v>1646563</v>
      </c>
    </row>
    <row r="82" spans="1:10" s="170" customFormat="1" ht="36">
      <c r="A82" s="1431"/>
      <c r="B82" s="1431"/>
      <c r="C82" s="1432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8"/>
    </row>
    <row r="83" spans="1:10" s="170" customFormat="1" ht="36">
      <c r="A83" s="1431"/>
      <c r="B83" s="1431"/>
      <c r="C83" s="1432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8"/>
    </row>
    <row r="84" spans="1:10" s="170" customFormat="1" ht="13.5">
      <c r="A84" s="1431"/>
      <c r="B84" s="1431"/>
      <c r="C84" s="1432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8"/>
    </row>
    <row r="85" spans="1:10" s="170" customFormat="1" ht="13.5">
      <c r="A85" s="1431"/>
      <c r="B85" s="1431"/>
      <c r="C85" s="1432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8"/>
    </row>
    <row r="86" spans="1:10" s="170" customFormat="1" ht="24">
      <c r="A86" s="1431"/>
      <c r="B86" s="1431"/>
      <c r="C86" s="1432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8"/>
    </row>
    <row r="87" spans="1:10" s="170" customFormat="1" ht="48">
      <c r="A87" s="1431"/>
      <c r="B87" s="1431"/>
      <c r="C87" s="1432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8"/>
    </row>
    <row r="88" spans="1:10" s="170" customFormat="1" ht="24">
      <c r="A88" s="1431"/>
      <c r="B88" s="1431"/>
      <c r="C88" s="1432"/>
      <c r="D88" s="1446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8"/>
    </row>
    <row r="89" spans="1:10" s="170" customFormat="1" ht="48">
      <c r="A89" s="1431"/>
      <c r="B89" s="1431"/>
      <c r="C89" s="1432"/>
      <c r="D89" s="1446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8"/>
    </row>
    <row r="90" spans="1:10" s="170" customFormat="1" ht="36">
      <c r="A90" s="1431"/>
      <c r="B90" s="1431"/>
      <c r="C90" s="1432"/>
      <c r="D90" s="1446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8"/>
    </row>
    <row r="91" spans="1:10" s="170" customFormat="1" ht="13.5">
      <c r="A91" s="1431"/>
      <c r="B91" s="1431"/>
      <c r="C91" s="1432"/>
      <c r="D91" s="367" t="s">
        <v>1332</v>
      </c>
      <c r="E91" s="365"/>
      <c r="F91" s="365"/>
      <c r="G91" s="395"/>
      <c r="H91" s="366"/>
      <c r="I91" s="529">
        <v>1633495.29</v>
      </c>
      <c r="J91" s="1498"/>
    </row>
    <row r="92" spans="1:10" s="170" customFormat="1" ht="13.5">
      <c r="A92" s="1431"/>
      <c r="B92" s="1431"/>
      <c r="C92" s="1432"/>
      <c r="D92" s="367" t="s">
        <v>1334</v>
      </c>
      <c r="E92" s="365"/>
      <c r="F92" s="365"/>
      <c r="G92" s="395"/>
      <c r="H92" s="366"/>
      <c r="I92" s="529">
        <v>196019.43479999999</v>
      </c>
      <c r="J92" s="1498"/>
    </row>
    <row r="93" spans="1:10" s="170" customFormat="1" ht="13.5">
      <c r="A93" s="1431"/>
      <c r="B93" s="1431"/>
      <c r="C93" s="1432"/>
      <c r="D93" s="367" t="s">
        <v>1342</v>
      </c>
      <c r="E93" s="365"/>
      <c r="F93" s="365"/>
      <c r="G93" s="395"/>
      <c r="H93" s="366"/>
      <c r="I93" s="529">
        <v>1829514.7248</v>
      </c>
      <c r="J93" s="1499"/>
    </row>
    <row r="94" spans="1:10" s="170" customFormat="1" ht="60">
      <c r="A94" s="1431">
        <v>4</v>
      </c>
      <c r="B94" s="1431" t="s">
        <v>2357</v>
      </c>
      <c r="C94" s="1432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7">
        <f>ROUND(I97*0.8,0)</f>
        <v>417043</v>
      </c>
    </row>
    <row r="95" spans="1:10" s="170" customFormat="1" ht="13.5">
      <c r="A95" s="1431"/>
      <c r="B95" s="1431"/>
      <c r="C95" s="1432"/>
      <c r="D95" s="367" t="s">
        <v>1332</v>
      </c>
      <c r="E95" s="365"/>
      <c r="F95" s="365"/>
      <c r="G95" s="395"/>
      <c r="H95" s="366"/>
      <c r="I95" s="529">
        <v>465450</v>
      </c>
      <c r="J95" s="1498"/>
    </row>
    <row r="96" spans="1:10" s="170" customFormat="1" ht="13.5">
      <c r="A96" s="1431"/>
      <c r="B96" s="1431"/>
      <c r="C96" s="1432"/>
      <c r="D96" s="367" t="s">
        <v>1334</v>
      </c>
      <c r="E96" s="365"/>
      <c r="F96" s="365"/>
      <c r="G96" s="395"/>
      <c r="H96" s="366"/>
      <c r="I96" s="529">
        <v>55854</v>
      </c>
      <c r="J96" s="1498"/>
    </row>
    <row r="97" spans="1:10" s="170" customFormat="1" ht="13.5">
      <c r="A97" s="1431"/>
      <c r="B97" s="1431"/>
      <c r="C97" s="1432"/>
      <c r="D97" s="367" t="s">
        <v>1342</v>
      </c>
      <c r="E97" s="365"/>
      <c r="F97" s="365"/>
      <c r="G97" s="395"/>
      <c r="H97" s="366"/>
      <c r="I97" s="529">
        <v>521304</v>
      </c>
      <c r="J97" s="1499"/>
    </row>
    <row r="98" spans="1:10" s="170" customFormat="1" ht="48">
      <c r="A98" s="1431">
        <v>5</v>
      </c>
      <c r="B98" s="1431" t="s">
        <v>2358</v>
      </c>
      <c r="C98" s="1432" t="s">
        <v>1690</v>
      </c>
      <c r="D98" s="1431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7">
        <f>ROUND(I102*0.8,0)</f>
        <v>121887</v>
      </c>
    </row>
    <row r="99" spans="1:10" s="170" customFormat="1" ht="13.5">
      <c r="A99" s="1431"/>
      <c r="B99" s="1431"/>
      <c r="C99" s="1432"/>
      <c r="D99" s="1431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8"/>
    </row>
    <row r="100" spans="1:10" s="170" customFormat="1" ht="13.5">
      <c r="A100" s="1431"/>
      <c r="B100" s="1431"/>
      <c r="C100" s="1432"/>
      <c r="D100" s="367" t="s">
        <v>1332</v>
      </c>
      <c r="E100" s="365"/>
      <c r="F100" s="365"/>
      <c r="G100" s="395"/>
      <c r="H100" s="366"/>
      <c r="I100" s="529">
        <v>136035</v>
      </c>
      <c r="J100" s="1498"/>
    </row>
    <row r="101" spans="1:10" s="170" customFormat="1" ht="13.5">
      <c r="A101" s="1431"/>
      <c r="B101" s="1431"/>
      <c r="C101" s="1432"/>
      <c r="D101" s="367" t="s">
        <v>1334</v>
      </c>
      <c r="E101" s="365"/>
      <c r="F101" s="365"/>
      <c r="G101" s="395"/>
      <c r="H101" s="366"/>
      <c r="I101" s="533">
        <v>16324.2</v>
      </c>
      <c r="J101" s="1498"/>
    </row>
    <row r="102" spans="1:10" s="170" customFormat="1" ht="13.5">
      <c r="A102" s="1431"/>
      <c r="B102" s="1431"/>
      <c r="C102" s="1432"/>
      <c r="D102" s="367" t="s">
        <v>1342</v>
      </c>
      <c r="E102" s="365"/>
      <c r="F102" s="365"/>
      <c r="G102" s="395"/>
      <c r="H102" s="366"/>
      <c r="I102" s="529">
        <v>152359.20000000001</v>
      </c>
      <c r="J102" s="1499"/>
    </row>
    <row r="103" spans="1:10" s="170" customFormat="1" ht="36">
      <c r="A103" s="1446">
        <v>6</v>
      </c>
      <c r="B103" s="1446" t="s">
        <v>2359</v>
      </c>
      <c r="C103" s="1447" t="s">
        <v>1312</v>
      </c>
      <c r="D103" s="1446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7">
        <f>ROUND(I108*0.8,0)</f>
        <v>302082</v>
      </c>
    </row>
    <row r="104" spans="1:10" s="170" customFormat="1" ht="24">
      <c r="A104" s="1446"/>
      <c r="B104" s="1446"/>
      <c r="C104" s="1447"/>
      <c r="D104" s="1446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8"/>
    </row>
    <row r="105" spans="1:10" s="170" customFormat="1" ht="36">
      <c r="A105" s="1446"/>
      <c r="B105" s="1446"/>
      <c r="C105" s="1447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8"/>
    </row>
    <row r="106" spans="1:10" s="170" customFormat="1" ht="13.5">
      <c r="A106" s="1446"/>
      <c r="B106" s="1446"/>
      <c r="C106" s="1447"/>
      <c r="D106" s="398" t="s">
        <v>1332</v>
      </c>
      <c r="E106" s="396"/>
      <c r="F106" s="396"/>
      <c r="G106" s="395"/>
      <c r="H106" s="366"/>
      <c r="I106" s="531">
        <v>337145</v>
      </c>
      <c r="J106" s="1498"/>
    </row>
    <row r="107" spans="1:10" s="170" customFormat="1" ht="13.5">
      <c r="A107" s="1446"/>
      <c r="B107" s="1446"/>
      <c r="C107" s="1447"/>
      <c r="D107" s="398" t="s">
        <v>1334</v>
      </c>
      <c r="E107" s="396"/>
      <c r="F107" s="365"/>
      <c r="G107" s="395"/>
      <c r="H107" s="366"/>
      <c r="I107" s="531">
        <v>40457.4</v>
      </c>
      <c r="J107" s="1498"/>
    </row>
    <row r="108" spans="1:10" s="170" customFormat="1" ht="13.5">
      <c r="A108" s="1446"/>
      <c r="B108" s="1446"/>
      <c r="C108" s="1447"/>
      <c r="D108" s="398" t="s">
        <v>1342</v>
      </c>
      <c r="E108" s="396"/>
      <c r="F108" s="396"/>
      <c r="G108" s="395"/>
      <c r="H108" s="366"/>
      <c r="I108" s="531">
        <v>377602.4</v>
      </c>
      <c r="J108" s="1499"/>
    </row>
    <row r="109" spans="1:10" s="374" customFormat="1" ht="24">
      <c r="A109" s="1448">
        <v>7</v>
      </c>
      <c r="B109" s="1448" t="s">
        <v>2360</v>
      </c>
      <c r="C109" s="1437" t="s">
        <v>1783</v>
      </c>
      <c r="D109" s="1448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500">
        <f>ROUND(I124*0.9,0)</f>
        <v>1188231</v>
      </c>
    </row>
    <row r="110" spans="1:10" s="374" customFormat="1">
      <c r="A110" s="1448"/>
      <c r="B110" s="1448"/>
      <c r="C110" s="1437"/>
      <c r="D110" s="1448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1"/>
    </row>
    <row r="111" spans="1:10" s="374" customFormat="1">
      <c r="A111" s="1448"/>
      <c r="B111" s="1448"/>
      <c r="C111" s="1437"/>
      <c r="D111" s="1448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1"/>
    </row>
    <row r="112" spans="1:10" s="374" customFormat="1">
      <c r="A112" s="1448"/>
      <c r="B112" s="1448"/>
      <c r="C112" s="1437"/>
      <c r="D112" s="1448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1"/>
    </row>
    <row r="113" spans="1:10" s="374" customFormat="1">
      <c r="A113" s="1448"/>
      <c r="B113" s="1448"/>
      <c r="C113" s="1437"/>
      <c r="D113" s="1448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1"/>
    </row>
    <row r="114" spans="1:10" s="374" customFormat="1">
      <c r="A114" s="1448"/>
      <c r="B114" s="1448"/>
      <c r="C114" s="1437"/>
      <c r="D114" s="1448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1"/>
    </row>
    <row r="115" spans="1:10" s="374" customFormat="1">
      <c r="A115" s="1448"/>
      <c r="B115" s="1448"/>
      <c r="C115" s="1437"/>
      <c r="D115" s="1448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1"/>
    </row>
    <row r="116" spans="1:10" s="374" customFormat="1">
      <c r="A116" s="1448"/>
      <c r="B116" s="1448"/>
      <c r="C116" s="1437"/>
      <c r="D116" s="1448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1"/>
    </row>
    <row r="117" spans="1:10" s="374" customFormat="1">
      <c r="A117" s="1448"/>
      <c r="B117" s="1448"/>
      <c r="C117" s="1437"/>
      <c r="D117" s="1448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1"/>
    </row>
    <row r="118" spans="1:10" s="374" customFormat="1">
      <c r="A118" s="1448"/>
      <c r="B118" s="1448"/>
      <c r="C118" s="1437"/>
      <c r="D118" s="1448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1"/>
    </row>
    <row r="119" spans="1:10" s="374" customFormat="1">
      <c r="A119" s="1448"/>
      <c r="B119" s="1448"/>
      <c r="C119" s="1437"/>
      <c r="D119" s="1448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1"/>
    </row>
    <row r="120" spans="1:10" s="374" customFormat="1">
      <c r="A120" s="1448"/>
      <c r="B120" s="1448"/>
      <c r="C120" s="1437"/>
      <c r="D120" s="1448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1"/>
    </row>
    <row r="121" spans="1:10" s="374" customFormat="1">
      <c r="A121" s="1449"/>
      <c r="B121" s="1449"/>
      <c r="C121" s="1425"/>
      <c r="D121" s="401" t="s">
        <v>1332</v>
      </c>
      <c r="E121" s="362"/>
      <c r="F121" s="402"/>
      <c r="G121" s="403"/>
      <c r="H121" s="373"/>
      <c r="I121" s="510">
        <v>1049336</v>
      </c>
      <c r="J121" s="1501"/>
    </row>
    <row r="122" spans="1:10" s="374" customFormat="1">
      <c r="A122" s="1448"/>
      <c r="B122" s="1448"/>
      <c r="C122" s="1437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1"/>
    </row>
    <row r="123" spans="1:10" s="374" customFormat="1">
      <c r="A123" s="1449"/>
      <c r="B123" s="1449"/>
      <c r="C123" s="1425"/>
      <c r="D123" s="382" t="s">
        <v>1742</v>
      </c>
      <c r="E123" s="362"/>
      <c r="F123" s="402"/>
      <c r="G123" s="403"/>
      <c r="H123" s="404"/>
      <c r="I123" s="510">
        <v>270920.32000000001</v>
      </c>
      <c r="J123" s="1501"/>
    </row>
    <row r="124" spans="1:10" s="374" customFormat="1">
      <c r="A124" s="1449"/>
      <c r="B124" s="1449"/>
      <c r="C124" s="1425"/>
      <c r="D124" s="401" t="s">
        <v>1342</v>
      </c>
      <c r="E124" s="362"/>
      <c r="F124" s="402"/>
      <c r="G124" s="403"/>
      <c r="H124" s="404"/>
      <c r="I124" s="510">
        <v>1320256.32</v>
      </c>
      <c r="J124" s="1502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1">
        <v>1</v>
      </c>
      <c r="B126" s="1431" t="s">
        <v>2361</v>
      </c>
      <c r="C126" s="1432" t="s">
        <v>1312</v>
      </c>
      <c r="D126" s="1431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7">
        <f>ROUND(I131*0.8,0)</f>
        <v>372500</v>
      </c>
    </row>
    <row r="127" spans="1:10" s="170" customFormat="1" ht="24">
      <c r="A127" s="1431"/>
      <c r="B127" s="1431"/>
      <c r="C127" s="1432"/>
      <c r="D127" s="1431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8"/>
    </row>
    <row r="128" spans="1:10" s="170" customFormat="1" ht="24">
      <c r="A128" s="1431"/>
      <c r="B128" s="1431"/>
      <c r="C128" s="1432"/>
      <c r="D128" s="1431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8"/>
    </row>
    <row r="129" spans="1:10" s="170" customFormat="1" ht="13.5">
      <c r="A129" s="1431"/>
      <c r="B129" s="1431"/>
      <c r="C129" s="1432"/>
      <c r="D129" s="367" t="s">
        <v>1332</v>
      </c>
      <c r="E129" s="365"/>
      <c r="F129" s="365"/>
      <c r="G129" s="365"/>
      <c r="H129" s="370"/>
      <c r="I129" s="529">
        <v>415737.13</v>
      </c>
      <c r="J129" s="1498"/>
    </row>
    <row r="130" spans="1:10" s="170" customFormat="1" ht="13.5">
      <c r="A130" s="1431"/>
      <c r="B130" s="1431"/>
      <c r="C130" s="1432"/>
      <c r="D130" s="367" t="s">
        <v>1334</v>
      </c>
      <c r="E130" s="365"/>
      <c r="F130" s="365"/>
      <c r="G130" s="365"/>
      <c r="H130" s="370"/>
      <c r="I130" s="529">
        <v>49888.455600000001</v>
      </c>
      <c r="J130" s="1498"/>
    </row>
    <row r="131" spans="1:10" s="170" customFormat="1" ht="13.5">
      <c r="A131" s="1431"/>
      <c r="B131" s="1431"/>
      <c r="C131" s="1432"/>
      <c r="D131" s="367" t="s">
        <v>1342</v>
      </c>
      <c r="E131" s="365"/>
      <c r="F131" s="365"/>
      <c r="G131" s="365"/>
      <c r="H131" s="370"/>
      <c r="I131" s="529">
        <v>465625.58559999999</v>
      </c>
      <c r="J131" s="1499"/>
    </row>
    <row r="132" spans="1:10" s="170" customFormat="1" ht="13.5">
      <c r="A132" s="1431">
        <v>2</v>
      </c>
      <c r="B132" s="1431" t="s">
        <v>2362</v>
      </c>
      <c r="C132" s="1432" t="s">
        <v>1690</v>
      </c>
      <c r="D132" s="1431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7">
        <f>ROUND(I137*0.8,0)</f>
        <v>541024</v>
      </c>
    </row>
    <row r="133" spans="1:10" s="170" customFormat="1" ht="13.5">
      <c r="A133" s="1431"/>
      <c r="B133" s="1431"/>
      <c r="C133" s="1432"/>
      <c r="D133" s="1431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8"/>
    </row>
    <row r="134" spans="1:10" s="170" customFormat="1" ht="13.5">
      <c r="A134" s="1431"/>
      <c r="B134" s="1431"/>
      <c r="C134" s="1432"/>
      <c r="D134" s="367" t="s">
        <v>1332</v>
      </c>
      <c r="E134" s="365"/>
      <c r="F134" s="365"/>
      <c r="G134" s="75"/>
      <c r="H134" s="366"/>
      <c r="I134" s="529">
        <v>580000</v>
      </c>
      <c r="J134" s="1498"/>
    </row>
    <row r="135" spans="1:10" s="170" customFormat="1" ht="13.5">
      <c r="A135" s="1431"/>
      <c r="B135" s="1431"/>
      <c r="C135" s="1432"/>
      <c r="D135" s="367" t="s">
        <v>1334</v>
      </c>
      <c r="E135" s="365"/>
      <c r="F135" s="365"/>
      <c r="G135" s="137"/>
      <c r="H135" s="366"/>
      <c r="I135" s="529">
        <v>66280</v>
      </c>
      <c r="J135" s="1498"/>
    </row>
    <row r="136" spans="1:10" s="170" customFormat="1" ht="13.5">
      <c r="A136" s="1431"/>
      <c r="B136" s="1431"/>
      <c r="C136" s="1432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8"/>
    </row>
    <row r="137" spans="1:10" s="170" customFormat="1" ht="13.5">
      <c r="A137" s="1431"/>
      <c r="B137" s="1431"/>
      <c r="C137" s="1432"/>
      <c r="D137" s="367" t="s">
        <v>1342</v>
      </c>
      <c r="E137" s="365"/>
      <c r="F137" s="365"/>
      <c r="G137" s="75"/>
      <c r="H137" s="366"/>
      <c r="I137" s="529">
        <v>676280</v>
      </c>
      <c r="J137" s="1499"/>
    </row>
    <row r="138" spans="1:10" s="170" customFormat="1" ht="24">
      <c r="A138" s="1431">
        <v>3</v>
      </c>
      <c r="B138" s="1431" t="s">
        <v>2363</v>
      </c>
      <c r="C138" s="1432" t="s">
        <v>1312</v>
      </c>
      <c r="D138" s="1431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7">
        <f>ROUND(I145*0.8,0)</f>
        <v>174956</v>
      </c>
    </row>
    <row r="139" spans="1:10" s="170" customFormat="1" ht="24">
      <c r="A139" s="1431"/>
      <c r="B139" s="1431"/>
      <c r="C139" s="1432"/>
      <c r="D139" s="1431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8"/>
    </row>
    <row r="140" spans="1:10" s="170" customFormat="1" ht="24">
      <c r="A140" s="1431"/>
      <c r="B140" s="1431"/>
      <c r="C140" s="1432"/>
      <c r="D140" s="1431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8"/>
    </row>
    <row r="141" spans="1:10" s="170" customFormat="1" ht="13.5">
      <c r="A141" s="1431"/>
      <c r="B141" s="1431"/>
      <c r="C141" s="1432"/>
      <c r="D141" s="1431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8"/>
    </row>
    <row r="142" spans="1:10" s="170" customFormat="1" ht="13.5">
      <c r="A142" s="1431"/>
      <c r="B142" s="1431"/>
      <c r="C142" s="1432"/>
      <c r="D142" s="367" t="s">
        <v>1332</v>
      </c>
      <c r="E142" s="365"/>
      <c r="F142" s="365"/>
      <c r="G142" s="75"/>
      <c r="H142" s="366"/>
      <c r="I142" s="529">
        <v>183210.23999999999</v>
      </c>
      <c r="J142" s="1498"/>
    </row>
    <row r="143" spans="1:10" s="170" customFormat="1" ht="13.5">
      <c r="A143" s="1431"/>
      <c r="B143" s="1431"/>
      <c r="C143" s="1432"/>
      <c r="D143" s="367" t="s">
        <v>1334</v>
      </c>
      <c r="E143" s="365"/>
      <c r="F143" s="365"/>
      <c r="G143" s="137"/>
      <c r="H143" s="366"/>
      <c r="I143" s="529">
        <v>21985.228800000001</v>
      </c>
      <c r="J143" s="1498"/>
    </row>
    <row r="144" spans="1:10" s="170" customFormat="1" ht="13.5">
      <c r="A144" s="1431"/>
      <c r="B144" s="1431"/>
      <c r="C144" s="1432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8"/>
    </row>
    <row r="145" spans="1:10" s="170" customFormat="1" ht="13.5">
      <c r="A145" s="1431"/>
      <c r="B145" s="1431"/>
      <c r="C145" s="1432"/>
      <c r="D145" s="367" t="s">
        <v>1342</v>
      </c>
      <c r="E145" s="365"/>
      <c r="F145" s="365"/>
      <c r="G145" s="75"/>
      <c r="H145" s="366"/>
      <c r="I145" s="529">
        <v>218695.4688</v>
      </c>
      <c r="J145" s="1499"/>
    </row>
    <row r="146" spans="1:10" s="170" customFormat="1" ht="24">
      <c r="A146" s="1431">
        <v>4</v>
      </c>
      <c r="B146" s="1431" t="s">
        <v>2364</v>
      </c>
      <c r="C146" s="1432" t="s">
        <v>1312</v>
      </c>
      <c r="D146" s="1431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7">
        <f>ROUND(I153*0.9,0)</f>
        <v>1070240</v>
      </c>
    </row>
    <row r="147" spans="1:10" s="170" customFormat="1" ht="24">
      <c r="A147" s="1431"/>
      <c r="B147" s="1431"/>
      <c r="C147" s="1432"/>
      <c r="D147" s="1431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8"/>
    </row>
    <row r="148" spans="1:10" s="170" customFormat="1" ht="24">
      <c r="A148" s="1431"/>
      <c r="B148" s="1431"/>
      <c r="C148" s="1432"/>
      <c r="D148" s="1431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8"/>
    </row>
    <row r="149" spans="1:10" s="170" customFormat="1" ht="13.5">
      <c r="A149" s="1431"/>
      <c r="B149" s="1431"/>
      <c r="C149" s="1432"/>
      <c r="D149" s="1431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8"/>
    </row>
    <row r="150" spans="1:10" s="170" customFormat="1" ht="13.5">
      <c r="A150" s="1431"/>
      <c r="B150" s="1431"/>
      <c r="C150" s="1432"/>
      <c r="D150" s="367" t="s">
        <v>1332</v>
      </c>
      <c r="E150" s="365"/>
      <c r="F150" s="365"/>
      <c r="G150" s="75"/>
      <c r="H150" s="366"/>
      <c r="I150" s="529">
        <v>1027605</v>
      </c>
      <c r="J150" s="1498"/>
    </row>
    <row r="151" spans="1:10" s="170" customFormat="1" ht="13.5">
      <c r="A151" s="1431"/>
      <c r="B151" s="1431"/>
      <c r="C151" s="1432"/>
      <c r="D151" s="367" t="s">
        <v>1334</v>
      </c>
      <c r="E151" s="365"/>
      <c r="F151" s="365"/>
      <c r="G151" s="137"/>
      <c r="H151" s="366"/>
      <c r="I151" s="529">
        <v>111550</v>
      </c>
      <c r="J151" s="1498"/>
    </row>
    <row r="152" spans="1:10" s="170" customFormat="1" ht="13.5">
      <c r="A152" s="1431"/>
      <c r="B152" s="1431"/>
      <c r="C152" s="1432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8"/>
    </row>
    <row r="153" spans="1:10" s="170" customFormat="1" ht="13.5">
      <c r="A153" s="1431"/>
      <c r="B153" s="1431"/>
      <c r="C153" s="1432"/>
      <c r="D153" s="367" t="s">
        <v>1342</v>
      </c>
      <c r="E153" s="365"/>
      <c r="F153" s="365"/>
      <c r="G153" s="75"/>
      <c r="H153" s="366"/>
      <c r="I153" s="529">
        <v>1189155</v>
      </c>
      <c r="J153" s="1499"/>
    </row>
    <row r="154" spans="1:10" s="170" customFormat="1" ht="24">
      <c r="A154" s="1431">
        <v>5</v>
      </c>
      <c r="B154" s="1431" t="s">
        <v>2365</v>
      </c>
      <c r="C154" s="1432" t="s">
        <v>1690</v>
      </c>
      <c r="D154" s="1431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7">
        <f>ROUND(I161*0.9,0)</f>
        <v>865002</v>
      </c>
    </row>
    <row r="155" spans="1:10" s="170" customFormat="1" ht="24">
      <c r="A155" s="1431"/>
      <c r="B155" s="1431"/>
      <c r="C155" s="1432"/>
      <c r="D155" s="1431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8"/>
    </row>
    <row r="156" spans="1:10" s="170" customFormat="1" ht="24">
      <c r="A156" s="1431"/>
      <c r="B156" s="1431"/>
      <c r="C156" s="1432"/>
      <c r="D156" s="1431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8"/>
    </row>
    <row r="157" spans="1:10" s="170" customFormat="1" ht="13.5">
      <c r="A157" s="1431"/>
      <c r="B157" s="1431"/>
      <c r="C157" s="1432"/>
      <c r="D157" s="1431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8"/>
    </row>
    <row r="158" spans="1:10" s="170" customFormat="1" ht="13.5">
      <c r="A158" s="1431"/>
      <c r="B158" s="1431"/>
      <c r="C158" s="1432"/>
      <c r="D158" s="367" t="s">
        <v>1332</v>
      </c>
      <c r="E158" s="365"/>
      <c r="F158" s="365"/>
      <c r="G158" s="75"/>
      <c r="H158" s="366"/>
      <c r="I158" s="529">
        <v>821513</v>
      </c>
      <c r="J158" s="1498"/>
    </row>
    <row r="159" spans="1:10" s="170" customFormat="1" ht="13.5">
      <c r="A159" s="1431"/>
      <c r="B159" s="1431"/>
      <c r="C159" s="1432"/>
      <c r="D159" s="367" t="s">
        <v>1334</v>
      </c>
      <c r="E159" s="365"/>
      <c r="F159" s="365"/>
      <c r="G159" s="137"/>
      <c r="H159" s="366"/>
      <c r="I159" s="529">
        <v>89600</v>
      </c>
      <c r="J159" s="1498"/>
    </row>
    <row r="160" spans="1:10" s="170" customFormat="1" ht="13.5">
      <c r="A160" s="1431"/>
      <c r="B160" s="1431"/>
      <c r="C160" s="1432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8"/>
    </row>
    <row r="161" spans="1:10" s="170" customFormat="1" ht="13.5">
      <c r="A161" s="1431"/>
      <c r="B161" s="1431"/>
      <c r="C161" s="1432"/>
      <c r="D161" s="367" t="s">
        <v>1342</v>
      </c>
      <c r="E161" s="365"/>
      <c r="F161" s="365"/>
      <c r="G161" s="75"/>
      <c r="H161" s="366"/>
      <c r="I161" s="529">
        <v>961113</v>
      </c>
      <c r="J161" s="1499"/>
    </row>
    <row r="162" spans="1:10" s="170" customFormat="1" ht="36">
      <c r="A162" s="1431">
        <v>6</v>
      </c>
      <c r="B162" s="1431" t="s">
        <v>2366</v>
      </c>
      <c r="C162" s="1432" t="s">
        <v>1312</v>
      </c>
      <c r="D162" s="1431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7">
        <f>ROUND(I169*0.9,0)</f>
        <v>907101</v>
      </c>
    </row>
    <row r="163" spans="1:10" s="170" customFormat="1" ht="24">
      <c r="A163" s="1431"/>
      <c r="B163" s="1431"/>
      <c r="C163" s="1432"/>
      <c r="D163" s="1431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8"/>
    </row>
    <row r="164" spans="1:10" s="170" customFormat="1" ht="24">
      <c r="A164" s="1431"/>
      <c r="B164" s="1431"/>
      <c r="C164" s="1432"/>
      <c r="D164" s="1431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8"/>
    </row>
    <row r="165" spans="1:10" s="170" customFormat="1" ht="24">
      <c r="A165" s="1431"/>
      <c r="B165" s="1431"/>
      <c r="C165" s="1432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8"/>
    </row>
    <row r="166" spans="1:10" s="170" customFormat="1" ht="13.5">
      <c r="A166" s="1431"/>
      <c r="B166" s="1431"/>
      <c r="C166" s="1432"/>
      <c r="D166" s="367" t="s">
        <v>1332</v>
      </c>
      <c r="E166" s="365"/>
      <c r="F166" s="365"/>
      <c r="G166" s="75"/>
      <c r="H166" s="366"/>
      <c r="I166" s="529">
        <v>873116.01</v>
      </c>
      <c r="J166" s="1498"/>
    </row>
    <row r="167" spans="1:10" s="170" customFormat="1" ht="13.5">
      <c r="A167" s="1431"/>
      <c r="B167" s="1431"/>
      <c r="C167" s="1432"/>
      <c r="D167" s="367" t="s">
        <v>1334</v>
      </c>
      <c r="E167" s="365"/>
      <c r="F167" s="365"/>
      <c r="G167" s="137"/>
      <c r="H167" s="366"/>
      <c r="I167" s="529">
        <v>104773.9212</v>
      </c>
      <c r="J167" s="1498"/>
    </row>
    <row r="168" spans="1:10" s="170" customFormat="1" ht="13.5">
      <c r="A168" s="1431"/>
      <c r="B168" s="1431"/>
      <c r="C168" s="1432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8"/>
    </row>
    <row r="169" spans="1:10" s="170" customFormat="1" ht="13.5">
      <c r="A169" s="1431"/>
      <c r="B169" s="1431"/>
      <c r="C169" s="1432"/>
      <c r="D169" s="367" t="s">
        <v>1342</v>
      </c>
      <c r="E169" s="365"/>
      <c r="F169" s="365"/>
      <c r="G169" s="75"/>
      <c r="H169" s="366"/>
      <c r="I169" s="529">
        <v>1007889.9312</v>
      </c>
      <c r="J169" s="1499"/>
    </row>
    <row r="170" spans="1:10" s="170" customFormat="1" ht="60">
      <c r="A170" s="1450">
        <v>7</v>
      </c>
      <c r="B170" s="1450" t="s">
        <v>2367</v>
      </c>
      <c r="C170" s="1450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7">
        <f>ROUND(I173*0.9,0)</f>
        <v>134793</v>
      </c>
    </row>
    <row r="171" spans="1:10" s="170" customFormat="1" ht="13.5">
      <c r="A171" s="1431"/>
      <c r="B171" s="1431"/>
      <c r="C171" s="1432"/>
      <c r="D171" s="367" t="s">
        <v>1332</v>
      </c>
      <c r="E171" s="365"/>
      <c r="F171" s="365"/>
      <c r="G171" s="75"/>
      <c r="H171" s="366"/>
      <c r="I171" s="534">
        <v>133723.38</v>
      </c>
      <c r="J171" s="1498"/>
    </row>
    <row r="172" spans="1:10" s="170" customFormat="1" ht="13.5">
      <c r="A172" s="1431"/>
      <c r="B172" s="1431"/>
      <c r="C172" s="1432"/>
      <c r="D172" s="367" t="s">
        <v>1334</v>
      </c>
      <c r="E172" s="365"/>
      <c r="F172" s="365"/>
      <c r="G172" s="137"/>
      <c r="H172" s="366"/>
      <c r="I172" s="534">
        <v>16046.8056</v>
      </c>
      <c r="J172" s="1498"/>
    </row>
    <row r="173" spans="1:10" s="170" customFormat="1" ht="13.5">
      <c r="A173" s="1431"/>
      <c r="B173" s="1431"/>
      <c r="C173" s="1432"/>
      <c r="D173" s="367" t="s">
        <v>1342</v>
      </c>
      <c r="E173" s="365"/>
      <c r="F173" s="365"/>
      <c r="G173" s="75"/>
      <c r="H173" s="366"/>
      <c r="I173" s="533">
        <v>149770.1856</v>
      </c>
      <c r="J173" s="1499"/>
    </row>
    <row r="174" spans="1:10" s="170" customFormat="1" ht="13.5">
      <c r="A174" s="1431">
        <v>8</v>
      </c>
      <c r="B174" s="1431" t="s">
        <v>2368</v>
      </c>
      <c r="C174" s="1432" t="s">
        <v>1312</v>
      </c>
      <c r="D174" s="1431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1"/>
      <c r="B175" s="1431"/>
      <c r="C175" s="1432"/>
      <c r="D175" s="1431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7">
        <f>ROUND(I182*0.9,0)</f>
        <v>1467511</v>
      </c>
    </row>
    <row r="176" spans="1:10" s="170" customFormat="1" ht="13.5">
      <c r="A176" s="1431"/>
      <c r="B176" s="1431"/>
      <c r="C176" s="1432"/>
      <c r="D176" s="1431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8"/>
    </row>
    <row r="177" spans="1:10" s="170" customFormat="1" ht="13.5">
      <c r="A177" s="1431"/>
      <c r="B177" s="1431"/>
      <c r="C177" s="1432"/>
      <c r="D177" s="1431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8"/>
    </row>
    <row r="178" spans="1:10" s="170" customFormat="1" ht="13.5">
      <c r="A178" s="1431"/>
      <c r="B178" s="1431"/>
      <c r="C178" s="1432"/>
      <c r="D178" s="1431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8"/>
    </row>
    <row r="179" spans="1:10" s="170" customFormat="1" ht="13.5">
      <c r="A179" s="1431"/>
      <c r="B179" s="1431"/>
      <c r="C179" s="1432"/>
      <c r="D179" s="367" t="s">
        <v>1332</v>
      </c>
      <c r="E179" s="365"/>
      <c r="F179" s="365"/>
      <c r="G179" s="75"/>
      <c r="H179" s="366"/>
      <c r="I179" s="529">
        <v>1429078.72</v>
      </c>
      <c r="J179" s="1498"/>
    </row>
    <row r="180" spans="1:10" s="170" customFormat="1" ht="13.5">
      <c r="A180" s="1431"/>
      <c r="B180" s="1431"/>
      <c r="C180" s="1432"/>
      <c r="D180" s="367" t="s">
        <v>1334</v>
      </c>
      <c r="E180" s="365"/>
      <c r="F180" s="365"/>
      <c r="G180" s="137"/>
      <c r="H180" s="366"/>
      <c r="I180" s="529">
        <v>171489.44639999999</v>
      </c>
      <c r="J180" s="1498"/>
    </row>
    <row r="181" spans="1:10" s="170" customFormat="1" ht="13.5">
      <c r="A181" s="1431"/>
      <c r="B181" s="1431"/>
      <c r="C181" s="1432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8"/>
    </row>
    <row r="182" spans="1:10" s="170" customFormat="1" ht="13.5">
      <c r="A182" s="1431"/>
      <c r="B182" s="1431"/>
      <c r="C182" s="1432"/>
      <c r="D182" s="367" t="s">
        <v>1342</v>
      </c>
      <c r="E182" s="365"/>
      <c r="F182" s="365"/>
      <c r="G182" s="75"/>
      <c r="H182" s="366"/>
      <c r="I182" s="529">
        <v>1630568.1664</v>
      </c>
      <c r="J182" s="1499"/>
    </row>
    <row r="183" spans="1:10" s="170" customFormat="1" ht="48">
      <c r="A183" s="1431">
        <v>9</v>
      </c>
      <c r="B183" s="1431" t="s">
        <v>2369</v>
      </c>
      <c r="C183" s="1432" t="s">
        <v>1690</v>
      </c>
      <c r="D183" s="1431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7">
        <f>ROUND(I189*0.9,0)</f>
        <v>1635998</v>
      </c>
    </row>
    <row r="184" spans="1:10" s="170" customFormat="1" ht="48">
      <c r="A184" s="1431"/>
      <c r="B184" s="1431"/>
      <c r="C184" s="1432"/>
      <c r="D184" s="1431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8"/>
    </row>
    <row r="185" spans="1:10" s="170" customFormat="1" ht="36">
      <c r="A185" s="1431"/>
      <c r="B185" s="1431"/>
      <c r="C185" s="1432"/>
      <c r="D185" s="1431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8"/>
    </row>
    <row r="186" spans="1:10" s="170" customFormat="1" ht="13.5">
      <c r="A186" s="1431"/>
      <c r="B186" s="1431"/>
      <c r="C186" s="1432"/>
      <c r="D186" s="367" t="s">
        <v>1332</v>
      </c>
      <c r="E186" s="365"/>
      <c r="F186" s="365"/>
      <c r="G186" s="75"/>
      <c r="H186" s="366"/>
      <c r="I186" s="529">
        <v>1640250.94</v>
      </c>
      <c r="J186" s="1498"/>
    </row>
    <row r="187" spans="1:10" s="170" customFormat="1" ht="13.5">
      <c r="A187" s="1431"/>
      <c r="B187" s="1431"/>
      <c r="C187" s="1432"/>
      <c r="D187" s="367" t="s">
        <v>1334</v>
      </c>
      <c r="E187" s="365"/>
      <c r="F187" s="365"/>
      <c r="G187" s="137"/>
      <c r="H187" s="366"/>
      <c r="I187" s="529">
        <v>164025.09400000001</v>
      </c>
      <c r="J187" s="1498"/>
    </row>
    <row r="188" spans="1:10" s="170" customFormat="1" ht="13.5">
      <c r="A188" s="1431"/>
      <c r="B188" s="1431"/>
      <c r="C188" s="1432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8"/>
    </row>
    <row r="189" spans="1:10" s="170" customFormat="1" ht="13.5">
      <c r="A189" s="1431"/>
      <c r="B189" s="1431"/>
      <c r="C189" s="1432"/>
      <c r="D189" s="367" t="s">
        <v>1342</v>
      </c>
      <c r="E189" s="365"/>
      <c r="F189" s="365"/>
      <c r="G189" s="75"/>
      <c r="H189" s="366"/>
      <c r="I189" s="529">
        <v>1817776.034</v>
      </c>
      <c r="J189" s="1499"/>
    </row>
    <row r="190" spans="1:10" s="170" customFormat="1" ht="24">
      <c r="A190" s="1431">
        <v>10</v>
      </c>
      <c r="B190" s="1431" t="s">
        <v>2370</v>
      </c>
      <c r="C190" s="1432" t="s">
        <v>1827</v>
      </c>
      <c r="D190" s="1431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7">
        <f>ROUND(I200*0.9,0)</f>
        <v>2622213</v>
      </c>
    </row>
    <row r="191" spans="1:10" s="170" customFormat="1" ht="13.5">
      <c r="A191" s="1431"/>
      <c r="B191" s="1431"/>
      <c r="C191" s="1432"/>
      <c r="D191" s="1431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8"/>
    </row>
    <row r="192" spans="1:10" s="170" customFormat="1" ht="13.5">
      <c r="A192" s="1431"/>
      <c r="B192" s="1431"/>
      <c r="C192" s="1432"/>
      <c r="D192" s="1431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8"/>
    </row>
    <row r="193" spans="1:10" s="170" customFormat="1" ht="13.5">
      <c r="A193" s="1431"/>
      <c r="B193" s="1431"/>
      <c r="C193" s="1432"/>
      <c r="D193" s="1431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8"/>
    </row>
    <row r="194" spans="1:10" s="170" customFormat="1" ht="13.5">
      <c r="A194" s="1431"/>
      <c r="B194" s="1431"/>
      <c r="C194" s="1432"/>
      <c r="D194" s="1431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8"/>
    </row>
    <row r="195" spans="1:10" s="170" customFormat="1" ht="13.5">
      <c r="A195" s="1431"/>
      <c r="B195" s="1431"/>
      <c r="C195" s="1432"/>
      <c r="D195" s="1431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8"/>
    </row>
    <row r="196" spans="1:10" s="170" customFormat="1" ht="24">
      <c r="A196" s="1431"/>
      <c r="B196" s="1431"/>
      <c r="C196" s="1432"/>
      <c r="D196" s="1431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8"/>
    </row>
    <row r="197" spans="1:10" s="170" customFormat="1" ht="13.5">
      <c r="A197" s="1431"/>
      <c r="B197" s="1431"/>
      <c r="C197" s="1432"/>
      <c r="D197" s="1431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8"/>
    </row>
    <row r="198" spans="1:10" s="170" customFormat="1" ht="13.5">
      <c r="A198" s="1431"/>
      <c r="B198" s="1431"/>
      <c r="C198" s="1432"/>
      <c r="D198" s="367" t="s">
        <v>1332</v>
      </c>
      <c r="E198" s="365"/>
      <c r="F198" s="365"/>
      <c r="G198" s="75"/>
      <c r="H198" s="366"/>
      <c r="I198" s="529">
        <v>2648700</v>
      </c>
      <c r="J198" s="1498"/>
    </row>
    <row r="199" spans="1:10" s="170" customFormat="1" ht="13.5">
      <c r="A199" s="1431"/>
      <c r="B199" s="1431"/>
      <c r="C199" s="1432"/>
      <c r="D199" s="367" t="s">
        <v>1334</v>
      </c>
      <c r="E199" s="365"/>
      <c r="F199" s="365"/>
      <c r="G199" s="137"/>
      <c r="H199" s="366"/>
      <c r="I199" s="529">
        <v>264870</v>
      </c>
      <c r="J199" s="1498"/>
    </row>
    <row r="200" spans="1:10" s="170" customFormat="1" ht="13.5">
      <c r="A200" s="1431"/>
      <c r="B200" s="1431"/>
      <c r="C200" s="1432"/>
      <c r="D200" s="367" t="s">
        <v>1342</v>
      </c>
      <c r="E200" s="365"/>
      <c r="F200" s="365"/>
      <c r="G200" s="75"/>
      <c r="H200" s="366"/>
      <c r="I200" s="529">
        <v>2913570</v>
      </c>
      <c r="J200" s="1499"/>
    </row>
    <row r="201" spans="1:10" s="170" customFormat="1" ht="36">
      <c r="A201" s="1431">
        <v>11</v>
      </c>
      <c r="B201" s="1451" t="s">
        <v>1837</v>
      </c>
      <c r="C201" s="1451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7">
        <f>ROUND(I205*0.8,0)</f>
        <v>221000</v>
      </c>
    </row>
    <row r="202" spans="1:10" s="170" customFormat="1" ht="13.5">
      <c r="A202" s="1431"/>
      <c r="B202" s="1451"/>
      <c r="C202" s="1451"/>
      <c r="D202" s="405" t="s">
        <v>1332</v>
      </c>
      <c r="E202" s="365"/>
      <c r="F202" s="365"/>
      <c r="G202" s="75"/>
      <c r="H202" s="366"/>
      <c r="I202" s="529">
        <v>244020</v>
      </c>
      <c r="J202" s="1498"/>
    </row>
    <row r="203" spans="1:10" s="170" customFormat="1" ht="13.5">
      <c r="A203" s="1431"/>
      <c r="B203" s="1451"/>
      <c r="C203" s="1451"/>
      <c r="D203" s="405" t="s">
        <v>1334</v>
      </c>
      <c r="E203" s="365"/>
      <c r="F203" s="365"/>
      <c r="G203" s="75"/>
      <c r="H203" s="366"/>
      <c r="I203" s="529">
        <v>27730</v>
      </c>
      <c r="J203" s="1498"/>
    </row>
    <row r="204" spans="1:10" s="170" customFormat="1" ht="13.5">
      <c r="A204" s="1431"/>
      <c r="B204" s="1451"/>
      <c r="C204" s="1451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8"/>
    </row>
    <row r="205" spans="1:10" s="170" customFormat="1" ht="13.5">
      <c r="A205" s="1431"/>
      <c r="B205" s="1451"/>
      <c r="C205" s="1451"/>
      <c r="D205" s="405" t="s">
        <v>1342</v>
      </c>
      <c r="E205" s="365"/>
      <c r="F205" s="365"/>
      <c r="G205" s="75"/>
      <c r="H205" s="366"/>
      <c r="I205" s="529">
        <v>276250</v>
      </c>
      <c r="J205" s="1499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3">
        <v>1</v>
      </c>
      <c r="B207" s="1454" t="s">
        <v>1840</v>
      </c>
      <c r="C207" s="1455" t="s">
        <v>1312</v>
      </c>
      <c r="D207" s="1454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7">
        <f>ROUND(I214*0.8,0)</f>
        <v>783200</v>
      </c>
    </row>
    <row r="208" spans="1:10" s="416" customFormat="1" ht="24">
      <c r="A208" s="1453"/>
      <c r="B208" s="1454"/>
      <c r="C208" s="1455"/>
      <c r="D208" s="1454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8"/>
    </row>
    <row r="209" spans="1:10" s="416" customFormat="1" ht="24">
      <c r="A209" s="1453"/>
      <c r="B209" s="1454"/>
      <c r="C209" s="1455"/>
      <c r="D209" s="1454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8"/>
    </row>
    <row r="210" spans="1:10" s="416" customFormat="1">
      <c r="A210" s="1453"/>
      <c r="B210" s="1454"/>
      <c r="C210" s="1455"/>
      <c r="D210" s="418" t="s">
        <v>1332</v>
      </c>
      <c r="E210" s="412"/>
      <c r="F210" s="413"/>
      <c r="G210" s="410"/>
      <c r="H210" s="406"/>
      <c r="I210" s="514">
        <v>844700</v>
      </c>
      <c r="J210" s="1508"/>
    </row>
    <row r="211" spans="1:10" s="416" customFormat="1">
      <c r="A211" s="1453"/>
      <c r="B211" s="1454"/>
      <c r="C211" s="1455"/>
      <c r="D211" s="418" t="s">
        <v>1334</v>
      </c>
      <c r="E211" s="412"/>
      <c r="F211" s="413"/>
      <c r="G211" s="419"/>
      <c r="H211" s="408"/>
      <c r="I211" s="515">
        <v>95300</v>
      </c>
      <c r="J211" s="1508"/>
    </row>
    <row r="212" spans="1:10" s="416" customFormat="1">
      <c r="A212" s="1453"/>
      <c r="B212" s="1454"/>
      <c r="C212" s="1455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8"/>
    </row>
    <row r="213" spans="1:10" s="416" customFormat="1">
      <c r="A213" s="1453"/>
      <c r="B213" s="1454"/>
      <c r="C213" s="1455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8"/>
    </row>
    <row r="214" spans="1:10" s="416" customFormat="1">
      <c r="A214" s="1453"/>
      <c r="B214" s="1454"/>
      <c r="C214" s="1455"/>
      <c r="D214" s="418" t="s">
        <v>1342</v>
      </c>
      <c r="E214" s="412"/>
      <c r="F214" s="413"/>
      <c r="G214" s="410"/>
      <c r="H214" s="406"/>
      <c r="I214" s="514">
        <v>979000</v>
      </c>
      <c r="J214" s="1509"/>
    </row>
    <row r="215" spans="1:10" s="416" customFormat="1" ht="24">
      <c r="A215" s="1453">
        <v>2</v>
      </c>
      <c r="B215" s="1454" t="s">
        <v>1843</v>
      </c>
      <c r="C215" s="1455" t="s">
        <v>1312</v>
      </c>
      <c r="D215" s="1454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7">
        <f>ROUND(I225*0.8,0)</f>
        <v>531776</v>
      </c>
    </row>
    <row r="216" spans="1:10" s="416" customFormat="1" ht="24">
      <c r="A216" s="1453"/>
      <c r="B216" s="1454"/>
      <c r="C216" s="1455"/>
      <c r="D216" s="1454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8"/>
    </row>
    <row r="217" spans="1:10" s="416" customFormat="1" ht="24">
      <c r="A217" s="1453"/>
      <c r="B217" s="1454"/>
      <c r="C217" s="1455"/>
      <c r="D217" s="1454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8"/>
    </row>
    <row r="218" spans="1:10" s="416" customFormat="1" ht="24">
      <c r="A218" s="1453"/>
      <c r="B218" s="1454"/>
      <c r="C218" s="1455"/>
      <c r="D218" s="1454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8"/>
    </row>
    <row r="219" spans="1:10" s="416" customFormat="1" ht="36">
      <c r="A219" s="1453"/>
      <c r="B219" s="1454"/>
      <c r="C219" s="1455"/>
      <c r="D219" s="1454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8"/>
    </row>
    <row r="220" spans="1:10" s="416" customFormat="1" ht="24">
      <c r="A220" s="1453"/>
      <c r="B220" s="1454"/>
      <c r="C220" s="1455"/>
      <c r="D220" s="1454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8"/>
    </row>
    <row r="221" spans="1:10" s="416" customFormat="1">
      <c r="A221" s="1453"/>
      <c r="B221" s="1454"/>
      <c r="C221" s="1455"/>
      <c r="D221" s="418" t="s">
        <v>1332</v>
      </c>
      <c r="E221" s="412"/>
      <c r="F221" s="413"/>
      <c r="G221" s="410"/>
      <c r="H221" s="406"/>
      <c r="I221" s="514">
        <v>569450</v>
      </c>
      <c r="J221" s="1508"/>
    </row>
    <row r="222" spans="1:10" s="416" customFormat="1">
      <c r="A222" s="1453"/>
      <c r="B222" s="1454"/>
      <c r="C222" s="1455"/>
      <c r="D222" s="418" t="s">
        <v>1334</v>
      </c>
      <c r="E222" s="412"/>
      <c r="F222" s="413"/>
      <c r="G222" s="419"/>
      <c r="H222" s="408"/>
      <c r="I222" s="515">
        <v>59870</v>
      </c>
      <c r="J222" s="1508"/>
    </row>
    <row r="223" spans="1:10" s="416" customFormat="1">
      <c r="A223" s="1453"/>
      <c r="B223" s="1454"/>
      <c r="C223" s="1455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8"/>
    </row>
    <row r="224" spans="1:10" s="416" customFormat="1">
      <c r="A224" s="1453"/>
      <c r="B224" s="1454"/>
      <c r="C224" s="1455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8"/>
    </row>
    <row r="225" spans="1:10" s="416" customFormat="1">
      <c r="A225" s="1453"/>
      <c r="B225" s="1454"/>
      <c r="C225" s="1455"/>
      <c r="D225" s="418" t="s">
        <v>1342</v>
      </c>
      <c r="E225" s="412"/>
      <c r="F225" s="413"/>
      <c r="G225" s="410"/>
      <c r="H225" s="406"/>
      <c r="I225" s="514">
        <v>664720</v>
      </c>
      <c r="J225" s="1509"/>
    </row>
    <row r="226" spans="1:10" s="416" customFormat="1" ht="24">
      <c r="A226" s="1453">
        <v>3</v>
      </c>
      <c r="B226" s="1454" t="s">
        <v>1848</v>
      </c>
      <c r="C226" s="1455" t="s">
        <v>1312</v>
      </c>
      <c r="D226" s="1454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7">
        <f>ROUND(I240*0.9,0)</f>
        <v>375030</v>
      </c>
    </row>
    <row r="227" spans="1:10" s="416" customFormat="1" ht="24">
      <c r="A227" s="1453"/>
      <c r="B227" s="1454"/>
      <c r="C227" s="1455"/>
      <c r="D227" s="1454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8"/>
    </row>
    <row r="228" spans="1:10" s="416" customFormat="1" ht="36">
      <c r="A228" s="1453"/>
      <c r="B228" s="1454"/>
      <c r="C228" s="1455"/>
      <c r="D228" s="1454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8"/>
    </row>
    <row r="229" spans="1:10" s="416" customFormat="1" ht="24">
      <c r="A229" s="1453"/>
      <c r="B229" s="1454"/>
      <c r="C229" s="1455"/>
      <c r="D229" s="1454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8"/>
    </row>
    <row r="230" spans="1:10" s="416" customFormat="1" ht="24">
      <c r="A230" s="1453"/>
      <c r="B230" s="1454"/>
      <c r="C230" s="1455"/>
      <c r="D230" s="1454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8"/>
    </row>
    <row r="231" spans="1:10" s="416" customFormat="1" ht="24">
      <c r="A231" s="1453"/>
      <c r="B231" s="1454"/>
      <c r="C231" s="1455"/>
      <c r="D231" s="1454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8"/>
    </row>
    <row r="232" spans="1:10" s="416" customFormat="1" ht="24">
      <c r="A232" s="1453"/>
      <c r="B232" s="1454"/>
      <c r="C232" s="1455"/>
      <c r="D232" s="1454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8"/>
    </row>
    <row r="233" spans="1:10" s="416" customFormat="1">
      <c r="A233" s="1453"/>
      <c r="B233" s="1454"/>
      <c r="C233" s="1455"/>
      <c r="D233" s="1454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8"/>
    </row>
    <row r="234" spans="1:10" s="416" customFormat="1" ht="24">
      <c r="A234" s="1453"/>
      <c r="B234" s="1454"/>
      <c r="C234" s="1455"/>
      <c r="D234" s="1454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8"/>
    </row>
    <row r="235" spans="1:10" s="416" customFormat="1" ht="24">
      <c r="A235" s="1453"/>
      <c r="B235" s="1454"/>
      <c r="C235" s="1455"/>
      <c r="D235" s="1454"/>
      <c r="E235" s="1452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8"/>
    </row>
    <row r="236" spans="1:10" s="416" customFormat="1" ht="24">
      <c r="A236" s="1453"/>
      <c r="B236" s="1454"/>
      <c r="C236" s="1455"/>
      <c r="D236" s="1454"/>
      <c r="E236" s="1452"/>
      <c r="F236" s="413" t="s">
        <v>1315</v>
      </c>
      <c r="G236" s="414">
        <v>269</v>
      </c>
      <c r="H236" s="413">
        <v>330</v>
      </c>
      <c r="I236" s="512">
        <v>88770</v>
      </c>
      <c r="J236" s="1508"/>
    </row>
    <row r="237" spans="1:10" s="416" customFormat="1">
      <c r="A237" s="1453"/>
      <c r="B237" s="1454"/>
      <c r="C237" s="1455"/>
      <c r="D237" s="418" t="s">
        <v>1332</v>
      </c>
      <c r="E237" s="412"/>
      <c r="F237" s="413"/>
      <c r="G237" s="410"/>
      <c r="H237" s="406"/>
      <c r="I237" s="514">
        <v>368405</v>
      </c>
      <c r="J237" s="1508"/>
    </row>
    <row r="238" spans="1:10" s="416" customFormat="1">
      <c r="A238" s="1453"/>
      <c r="B238" s="1454"/>
      <c r="C238" s="1455"/>
      <c r="D238" s="418" t="s">
        <v>1334</v>
      </c>
      <c r="E238" s="412"/>
      <c r="F238" s="413"/>
      <c r="G238" s="419"/>
      <c r="H238" s="408"/>
      <c r="I238" s="515">
        <v>43795</v>
      </c>
      <c r="J238" s="1508"/>
    </row>
    <row r="239" spans="1:10" s="416" customFormat="1">
      <c r="A239" s="1453"/>
      <c r="B239" s="1454"/>
      <c r="C239" s="1455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8"/>
    </row>
    <row r="240" spans="1:10" s="416" customFormat="1">
      <c r="A240" s="1453"/>
      <c r="B240" s="1454"/>
      <c r="C240" s="1455"/>
      <c r="D240" s="418" t="s">
        <v>1342</v>
      </c>
      <c r="E240" s="412"/>
      <c r="F240" s="413"/>
      <c r="G240" s="410"/>
      <c r="H240" s="406"/>
      <c r="I240" s="514">
        <v>416700</v>
      </c>
      <c r="J240" s="1509"/>
    </row>
    <row r="241" spans="1:10" s="416" customFormat="1" ht="24">
      <c r="A241" s="1453">
        <v>4</v>
      </c>
      <c r="B241" s="1454" t="s">
        <v>1860</v>
      </c>
      <c r="C241" s="1455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7">
        <f>ROUND(I247*0.9,0)</f>
        <v>203400</v>
      </c>
    </row>
    <row r="242" spans="1:10" s="416" customFormat="1" ht="24">
      <c r="A242" s="1453"/>
      <c r="B242" s="1454"/>
      <c r="C242" s="1455"/>
      <c r="D242" s="1454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8"/>
    </row>
    <row r="243" spans="1:10" s="416" customFormat="1" ht="24">
      <c r="A243" s="1453"/>
      <c r="B243" s="1454"/>
      <c r="C243" s="1455"/>
      <c r="D243" s="1454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8"/>
    </row>
    <row r="244" spans="1:10" s="416" customFormat="1">
      <c r="A244" s="1453"/>
      <c r="B244" s="1454"/>
      <c r="C244" s="1455"/>
      <c r="D244" s="418" t="s">
        <v>1332</v>
      </c>
      <c r="E244" s="412"/>
      <c r="F244" s="413"/>
      <c r="G244" s="410"/>
      <c r="H244" s="406"/>
      <c r="I244" s="514">
        <v>175000</v>
      </c>
      <c r="J244" s="1508"/>
    </row>
    <row r="245" spans="1:10" s="416" customFormat="1">
      <c r="A245" s="1453"/>
      <c r="B245" s="1454"/>
      <c r="C245" s="1455"/>
      <c r="D245" s="418" t="s">
        <v>1334</v>
      </c>
      <c r="E245" s="412"/>
      <c r="F245" s="413"/>
      <c r="G245" s="419"/>
      <c r="H245" s="408"/>
      <c r="I245" s="515">
        <v>21000</v>
      </c>
      <c r="J245" s="1508"/>
    </row>
    <row r="246" spans="1:10" s="416" customFormat="1">
      <c r="A246" s="1453"/>
      <c r="B246" s="1454"/>
      <c r="C246" s="1455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8"/>
    </row>
    <row r="247" spans="1:10" s="416" customFormat="1">
      <c r="A247" s="1453"/>
      <c r="B247" s="1454"/>
      <c r="C247" s="1455"/>
      <c r="D247" s="418" t="s">
        <v>1342</v>
      </c>
      <c r="E247" s="412"/>
      <c r="F247" s="413"/>
      <c r="G247" s="410"/>
      <c r="H247" s="406"/>
      <c r="I247" s="514">
        <v>226000</v>
      </c>
      <c r="J247" s="1509"/>
    </row>
    <row r="248" spans="1:10" s="416" customFormat="1" ht="24">
      <c r="A248" s="1453">
        <v>5</v>
      </c>
      <c r="B248" s="1454" t="s">
        <v>243</v>
      </c>
      <c r="C248" s="1455" t="s">
        <v>1312</v>
      </c>
      <c r="D248" s="1454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7">
        <f>ROUND(I253*0.9,0)</f>
        <v>268956</v>
      </c>
    </row>
    <row r="249" spans="1:10" s="416" customFormat="1" ht="24">
      <c r="A249" s="1453"/>
      <c r="B249" s="1454"/>
      <c r="C249" s="1455"/>
      <c r="D249" s="1454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8"/>
    </row>
    <row r="250" spans="1:10" s="416" customFormat="1">
      <c r="A250" s="1453"/>
      <c r="B250" s="1454"/>
      <c r="C250" s="1455"/>
      <c r="D250" s="418" t="s">
        <v>1332</v>
      </c>
      <c r="E250" s="412"/>
      <c r="F250" s="413"/>
      <c r="G250" s="410"/>
      <c r="H250" s="406"/>
      <c r="I250" s="515">
        <v>244500</v>
      </c>
      <c r="J250" s="1508"/>
    </row>
    <row r="251" spans="1:10" s="416" customFormat="1">
      <c r="A251" s="1453"/>
      <c r="B251" s="1454"/>
      <c r="C251" s="1455"/>
      <c r="D251" s="418" t="s">
        <v>1334</v>
      </c>
      <c r="E251" s="412"/>
      <c r="F251" s="413"/>
      <c r="G251" s="419"/>
      <c r="H251" s="408"/>
      <c r="I251" s="515">
        <v>29340</v>
      </c>
      <c r="J251" s="1508"/>
    </row>
    <row r="252" spans="1:10" s="416" customFormat="1">
      <c r="A252" s="1453"/>
      <c r="B252" s="1454"/>
      <c r="C252" s="1455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8"/>
    </row>
    <row r="253" spans="1:10" s="416" customFormat="1">
      <c r="A253" s="1453"/>
      <c r="B253" s="1454"/>
      <c r="C253" s="1455"/>
      <c r="D253" s="418" t="s">
        <v>1342</v>
      </c>
      <c r="E253" s="412"/>
      <c r="F253" s="413"/>
      <c r="G253" s="410"/>
      <c r="H253" s="406"/>
      <c r="I253" s="514">
        <v>298840</v>
      </c>
      <c r="J253" s="1509"/>
    </row>
    <row r="254" spans="1:10" s="416" customFormat="1" ht="24">
      <c r="A254" s="1453">
        <v>6</v>
      </c>
      <c r="B254" s="1454" t="s">
        <v>238</v>
      </c>
      <c r="C254" s="1455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7">
        <f>ROUND(I258*0.9,0)</f>
        <v>1209060</v>
      </c>
    </row>
    <row r="255" spans="1:10" s="416" customFormat="1">
      <c r="A255" s="1453"/>
      <c r="B255" s="1454"/>
      <c r="C255" s="1455"/>
      <c r="D255" s="418" t="s">
        <v>1332</v>
      </c>
      <c r="E255" s="412"/>
      <c r="F255" s="413"/>
      <c r="G255" s="410"/>
      <c r="H255" s="406"/>
      <c r="I255" s="514">
        <v>1200000</v>
      </c>
      <c r="J255" s="1508"/>
    </row>
    <row r="256" spans="1:10" s="416" customFormat="1">
      <c r="A256" s="1453"/>
      <c r="B256" s="1454"/>
      <c r="C256" s="1455"/>
      <c r="D256" s="418" t="s">
        <v>1334</v>
      </c>
      <c r="E256" s="412"/>
      <c r="F256" s="413"/>
      <c r="G256" s="419"/>
      <c r="H256" s="408"/>
      <c r="I256" s="515">
        <v>134400</v>
      </c>
      <c r="J256" s="1508"/>
    </row>
    <row r="257" spans="1:10" s="416" customFormat="1">
      <c r="A257" s="1453"/>
      <c r="B257" s="1454"/>
      <c r="C257" s="1455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8"/>
    </row>
    <row r="258" spans="1:10" s="416" customFormat="1">
      <c r="A258" s="1453"/>
      <c r="B258" s="1454"/>
      <c r="C258" s="1455"/>
      <c r="D258" s="418" t="s">
        <v>1342</v>
      </c>
      <c r="E258" s="412"/>
      <c r="F258" s="413"/>
      <c r="G258" s="410"/>
      <c r="H258" s="406"/>
      <c r="I258" s="514">
        <v>1343400</v>
      </c>
      <c r="J258" s="1509"/>
    </row>
    <row r="259" spans="1:10" s="416" customFormat="1">
      <c r="A259" s="1453">
        <v>7</v>
      </c>
      <c r="B259" s="1454" t="s">
        <v>1866</v>
      </c>
      <c r="C259" s="1455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7">
        <f>ROUND(I272*0.8,0)</f>
        <v>1047264</v>
      </c>
    </row>
    <row r="260" spans="1:10" s="416" customFormat="1">
      <c r="A260" s="1453"/>
      <c r="B260" s="1454"/>
      <c r="C260" s="1455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8"/>
    </row>
    <row r="261" spans="1:10" s="416" customFormat="1">
      <c r="A261" s="1453"/>
      <c r="B261" s="1454"/>
      <c r="C261" s="1455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8"/>
    </row>
    <row r="262" spans="1:10" s="416" customFormat="1">
      <c r="A262" s="1453"/>
      <c r="B262" s="1454"/>
      <c r="C262" s="1455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8"/>
    </row>
    <row r="263" spans="1:10" s="416" customFormat="1">
      <c r="A263" s="1453"/>
      <c r="B263" s="1454"/>
      <c r="C263" s="1455"/>
      <c r="D263" s="1454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8"/>
    </row>
    <row r="264" spans="1:10" s="416" customFormat="1" ht="24">
      <c r="A264" s="1453"/>
      <c r="B264" s="1454"/>
      <c r="C264" s="1455"/>
      <c r="D264" s="1454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8"/>
    </row>
    <row r="265" spans="1:10" s="416" customFormat="1" ht="24">
      <c r="A265" s="1453"/>
      <c r="B265" s="1454"/>
      <c r="C265" s="1455"/>
      <c r="D265" s="1454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8"/>
    </row>
    <row r="266" spans="1:10" s="416" customFormat="1">
      <c r="A266" s="1453"/>
      <c r="B266" s="1454"/>
      <c r="C266" s="1455"/>
      <c r="D266" s="1454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8"/>
    </row>
    <row r="267" spans="1:10" s="416" customFormat="1">
      <c r="A267" s="1453"/>
      <c r="B267" s="1454"/>
      <c r="C267" s="1455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8"/>
    </row>
    <row r="268" spans="1:10" s="416" customFormat="1">
      <c r="A268" s="1453"/>
      <c r="B268" s="1454"/>
      <c r="C268" s="1455"/>
      <c r="D268" s="418" t="s">
        <v>1332</v>
      </c>
      <c r="E268" s="412"/>
      <c r="F268" s="413"/>
      <c r="G268" s="419"/>
      <c r="H268" s="408"/>
      <c r="I268" s="515">
        <v>1134000</v>
      </c>
      <c r="J268" s="1508"/>
    </row>
    <row r="269" spans="1:10" s="416" customFormat="1">
      <c r="A269" s="1453"/>
      <c r="B269" s="1454"/>
      <c r="C269" s="1455"/>
      <c r="D269" s="408" t="s">
        <v>1880</v>
      </c>
      <c r="E269" s="423"/>
      <c r="F269" s="418"/>
      <c r="G269" s="419"/>
      <c r="H269" s="408"/>
      <c r="I269" s="515">
        <v>136080</v>
      </c>
      <c r="J269" s="1508"/>
    </row>
    <row r="270" spans="1:10" s="416" customFormat="1">
      <c r="A270" s="1453"/>
      <c r="B270" s="1454"/>
      <c r="C270" s="1455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8"/>
    </row>
    <row r="271" spans="1:10" s="416" customFormat="1">
      <c r="A271" s="1453"/>
      <c r="B271" s="1454"/>
      <c r="C271" s="1455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8"/>
    </row>
    <row r="272" spans="1:10" s="416" customFormat="1">
      <c r="A272" s="1453"/>
      <c r="B272" s="1454"/>
      <c r="C272" s="1455"/>
      <c r="D272" s="418" t="s">
        <v>1342</v>
      </c>
      <c r="E272" s="412"/>
      <c r="F272" s="413"/>
      <c r="G272" s="419"/>
      <c r="H272" s="408"/>
      <c r="I272" s="515">
        <v>1309080</v>
      </c>
      <c r="J272" s="1509"/>
    </row>
    <row r="273" spans="1:10" s="416" customFormat="1">
      <c r="A273" s="1453">
        <v>8</v>
      </c>
      <c r="B273" s="1454" t="s">
        <v>1008</v>
      </c>
      <c r="C273" s="1455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7">
        <f>ROUND(I280*0.8,0)</f>
        <v>2858965</v>
      </c>
    </row>
    <row r="274" spans="1:10" s="416" customFormat="1">
      <c r="A274" s="1453"/>
      <c r="B274" s="1454"/>
      <c r="C274" s="1455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8"/>
    </row>
    <row r="275" spans="1:10" s="416" customFormat="1" ht="48">
      <c r="A275" s="1453"/>
      <c r="B275" s="1454"/>
      <c r="C275" s="1455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8"/>
    </row>
    <row r="276" spans="1:10" s="416" customFormat="1">
      <c r="A276" s="1453"/>
      <c r="B276" s="1454"/>
      <c r="C276" s="1455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8"/>
    </row>
    <row r="277" spans="1:10" s="416" customFormat="1">
      <c r="A277" s="1453"/>
      <c r="B277" s="1454"/>
      <c r="C277" s="1455"/>
      <c r="D277" s="418" t="s">
        <v>1332</v>
      </c>
      <c r="E277" s="412"/>
      <c r="F277" s="413"/>
      <c r="G277" s="419"/>
      <c r="H277" s="408"/>
      <c r="I277" s="511">
        <v>3247187</v>
      </c>
      <c r="J277" s="1508"/>
    </row>
    <row r="278" spans="1:10" s="416" customFormat="1">
      <c r="A278" s="1453"/>
      <c r="B278" s="1454"/>
      <c r="C278" s="1455"/>
      <c r="D278" s="408" t="s">
        <v>1880</v>
      </c>
      <c r="E278" s="423"/>
      <c r="F278" s="418"/>
      <c r="G278" s="419"/>
      <c r="H278" s="408"/>
      <c r="I278" s="515">
        <v>324718.7</v>
      </c>
      <c r="J278" s="1508"/>
    </row>
    <row r="279" spans="1:10" s="416" customFormat="1">
      <c r="A279" s="1453"/>
      <c r="B279" s="1454"/>
      <c r="C279" s="1455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8"/>
    </row>
    <row r="280" spans="1:10" s="416" customFormat="1">
      <c r="A280" s="1453"/>
      <c r="B280" s="1454"/>
      <c r="C280" s="1455"/>
      <c r="D280" s="418" t="s">
        <v>1342</v>
      </c>
      <c r="E280" s="412"/>
      <c r="F280" s="413"/>
      <c r="G280" s="419"/>
      <c r="H280" s="408"/>
      <c r="I280" s="515">
        <v>3573705.7</v>
      </c>
      <c r="J280" s="1509"/>
    </row>
    <row r="281" spans="1:10" s="416" customFormat="1" ht="24">
      <c r="A281" s="1453">
        <v>9</v>
      </c>
      <c r="B281" s="1454" t="s">
        <v>1887</v>
      </c>
      <c r="C281" s="1455" t="s">
        <v>1690</v>
      </c>
      <c r="D281" s="1454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7">
        <f>ROUND(I290*0.9,0)</f>
        <v>1817744</v>
      </c>
    </row>
    <row r="282" spans="1:10" s="416" customFormat="1">
      <c r="A282" s="1453"/>
      <c r="B282" s="1454"/>
      <c r="C282" s="1455"/>
      <c r="D282" s="1454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8"/>
    </row>
    <row r="283" spans="1:10" s="416" customFormat="1" ht="24">
      <c r="A283" s="1453"/>
      <c r="B283" s="1454"/>
      <c r="C283" s="1455"/>
      <c r="D283" s="1454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8"/>
    </row>
    <row r="284" spans="1:10" s="416" customFormat="1" ht="24">
      <c r="A284" s="1453"/>
      <c r="B284" s="1454"/>
      <c r="C284" s="1455"/>
      <c r="D284" s="1454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8"/>
    </row>
    <row r="285" spans="1:10" s="416" customFormat="1" ht="24">
      <c r="A285" s="1453"/>
      <c r="B285" s="1454"/>
      <c r="C285" s="1455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8"/>
    </row>
    <row r="286" spans="1:10" s="416" customFormat="1">
      <c r="A286" s="1453"/>
      <c r="B286" s="1454"/>
      <c r="C286" s="1455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8"/>
    </row>
    <row r="287" spans="1:10" s="416" customFormat="1">
      <c r="A287" s="1453"/>
      <c r="B287" s="1454"/>
      <c r="C287" s="1455"/>
      <c r="D287" s="418" t="s">
        <v>1332</v>
      </c>
      <c r="E287" s="412"/>
      <c r="F287" s="413"/>
      <c r="G287" s="419"/>
      <c r="H287" s="408"/>
      <c r="I287" s="515">
        <v>1781560</v>
      </c>
      <c r="J287" s="1508"/>
    </row>
    <row r="288" spans="1:10" s="416" customFormat="1">
      <c r="A288" s="1453"/>
      <c r="B288" s="1454"/>
      <c r="C288" s="1455"/>
      <c r="D288" s="408" t="s">
        <v>1880</v>
      </c>
      <c r="E288" s="423"/>
      <c r="F288" s="418"/>
      <c r="G288" s="419"/>
      <c r="H288" s="408"/>
      <c r="I288" s="515">
        <v>178156</v>
      </c>
      <c r="J288" s="1508"/>
    </row>
    <row r="289" spans="1:10" s="416" customFormat="1" ht="24">
      <c r="A289" s="1453"/>
      <c r="B289" s="1454"/>
      <c r="C289" s="1455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8"/>
    </row>
    <row r="290" spans="1:10" s="416" customFormat="1">
      <c r="A290" s="1453"/>
      <c r="B290" s="1454"/>
      <c r="C290" s="1455"/>
      <c r="D290" s="418" t="s">
        <v>1342</v>
      </c>
      <c r="E290" s="412"/>
      <c r="F290" s="413"/>
      <c r="G290" s="419"/>
      <c r="H290" s="408"/>
      <c r="I290" s="515">
        <v>2019716</v>
      </c>
      <c r="J290" s="1509"/>
    </row>
    <row r="291" spans="1:10" s="416" customFormat="1" ht="36">
      <c r="A291" s="1453">
        <v>10</v>
      </c>
      <c r="B291" s="1454" t="s">
        <v>240</v>
      </c>
      <c r="C291" s="1455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7">
        <f>ROUND(I297*0.9,0)</f>
        <v>1369260</v>
      </c>
    </row>
    <row r="292" spans="1:10" s="416" customFormat="1" ht="24">
      <c r="A292" s="1453"/>
      <c r="B292" s="1454"/>
      <c r="C292" s="1455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8"/>
    </row>
    <row r="293" spans="1:10" s="416" customFormat="1">
      <c r="A293" s="1453"/>
      <c r="B293" s="1454"/>
      <c r="C293" s="1455"/>
      <c r="D293" s="418" t="s">
        <v>1332</v>
      </c>
      <c r="E293" s="412"/>
      <c r="F293" s="413"/>
      <c r="G293" s="419"/>
      <c r="H293" s="408"/>
      <c r="I293" s="515">
        <v>1332500</v>
      </c>
      <c r="J293" s="1508"/>
    </row>
    <row r="294" spans="1:10" s="416" customFormat="1">
      <c r="A294" s="1453"/>
      <c r="B294" s="1454"/>
      <c r="C294" s="1455"/>
      <c r="D294" s="408" t="s">
        <v>1880</v>
      </c>
      <c r="E294" s="423"/>
      <c r="F294" s="418"/>
      <c r="G294" s="419"/>
      <c r="H294" s="408"/>
      <c r="I294" s="515">
        <v>159900</v>
      </c>
      <c r="J294" s="1508"/>
    </row>
    <row r="295" spans="1:10" s="416" customFormat="1">
      <c r="A295" s="1453"/>
      <c r="B295" s="1454"/>
      <c r="C295" s="1455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8"/>
    </row>
    <row r="296" spans="1:10" s="416" customFormat="1">
      <c r="A296" s="1453"/>
      <c r="B296" s="1454"/>
      <c r="C296" s="1455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8"/>
    </row>
    <row r="297" spans="1:10" s="416" customFormat="1">
      <c r="A297" s="1453"/>
      <c r="B297" s="1454"/>
      <c r="C297" s="1455"/>
      <c r="D297" s="418" t="s">
        <v>1342</v>
      </c>
      <c r="E297" s="412"/>
      <c r="F297" s="413"/>
      <c r="G297" s="419"/>
      <c r="H297" s="408"/>
      <c r="I297" s="515">
        <v>1521400</v>
      </c>
      <c r="J297" s="1509"/>
    </row>
    <row r="298" spans="1:10" s="416" customFormat="1" ht="24">
      <c r="A298" s="1458">
        <v>11</v>
      </c>
      <c r="B298" s="1454" t="s">
        <v>1904</v>
      </c>
      <c r="C298" s="1455" t="s">
        <v>1690</v>
      </c>
      <c r="D298" s="1454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7">
        <f>ROUND(I303*0.9,0)</f>
        <v>658800</v>
      </c>
    </row>
    <row r="299" spans="1:10" s="416" customFormat="1">
      <c r="A299" s="1458"/>
      <c r="B299" s="1454"/>
      <c r="C299" s="1455"/>
      <c r="D299" s="1454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8"/>
    </row>
    <row r="300" spans="1:10" s="416" customFormat="1">
      <c r="A300" s="1458"/>
      <c r="B300" s="1454"/>
      <c r="C300" s="1455"/>
      <c r="D300" s="418" t="s">
        <v>1332</v>
      </c>
      <c r="E300" s="412"/>
      <c r="F300" s="413"/>
      <c r="G300" s="419"/>
      <c r="H300" s="408"/>
      <c r="I300" s="515">
        <v>640000</v>
      </c>
      <c r="J300" s="1508"/>
    </row>
    <row r="301" spans="1:10" s="416" customFormat="1">
      <c r="A301" s="1458"/>
      <c r="B301" s="1454"/>
      <c r="C301" s="1455"/>
      <c r="D301" s="408" t="s">
        <v>1880</v>
      </c>
      <c r="E301" s="423"/>
      <c r="F301" s="418"/>
      <c r="G301" s="419"/>
      <c r="H301" s="408"/>
      <c r="I301" s="515">
        <v>72000</v>
      </c>
      <c r="J301" s="1508"/>
    </row>
    <row r="302" spans="1:10" s="416" customFormat="1">
      <c r="A302" s="1458"/>
      <c r="B302" s="1454"/>
      <c r="C302" s="1455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8"/>
    </row>
    <row r="303" spans="1:10" s="416" customFormat="1">
      <c r="A303" s="1458"/>
      <c r="B303" s="1454"/>
      <c r="C303" s="1455"/>
      <c r="D303" s="418" t="s">
        <v>1342</v>
      </c>
      <c r="E303" s="412"/>
      <c r="F303" s="413"/>
      <c r="G303" s="419"/>
      <c r="H303" s="408"/>
      <c r="I303" s="515">
        <v>732000</v>
      </c>
      <c r="J303" s="1509"/>
    </row>
    <row r="304" spans="1:10" s="374" customFormat="1">
      <c r="A304" s="1459">
        <v>12</v>
      </c>
      <c r="B304" s="1460" t="s">
        <v>1008</v>
      </c>
      <c r="C304" s="1448" t="s">
        <v>1907</v>
      </c>
      <c r="D304" s="1460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500">
        <f>ROUND(I314*0.8,0)</f>
        <v>1094650</v>
      </c>
    </row>
    <row r="305" spans="1:10" s="374" customFormat="1">
      <c r="A305" s="1459"/>
      <c r="B305" s="1460"/>
      <c r="C305" s="1448"/>
      <c r="D305" s="1460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1"/>
    </row>
    <row r="306" spans="1:10" s="374" customFormat="1">
      <c r="A306" s="1459"/>
      <c r="B306" s="1460"/>
      <c r="C306" s="1448"/>
      <c r="D306" s="1460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1"/>
    </row>
    <row r="307" spans="1:10" s="374" customFormat="1">
      <c r="A307" s="1459"/>
      <c r="B307" s="1460"/>
      <c r="C307" s="1448"/>
      <c r="D307" s="1460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1"/>
    </row>
    <row r="308" spans="1:10" s="374" customFormat="1">
      <c r="A308" s="1459"/>
      <c r="B308" s="1460"/>
      <c r="C308" s="1448"/>
      <c r="D308" s="433" t="s">
        <v>1332</v>
      </c>
      <c r="E308" s="428"/>
      <c r="F308" s="429"/>
      <c r="G308" s="403"/>
      <c r="H308" s="404"/>
      <c r="I308" s="510">
        <v>1221707.21</v>
      </c>
      <c r="J308" s="1501"/>
    </row>
    <row r="309" spans="1:10" s="374" customFormat="1">
      <c r="A309" s="1459"/>
      <c r="B309" s="1460"/>
      <c r="C309" s="1448"/>
      <c r="D309" s="434" t="s">
        <v>1911</v>
      </c>
      <c r="E309" s="428"/>
      <c r="F309" s="429"/>
      <c r="G309" s="1448"/>
      <c r="H309" s="1456"/>
      <c r="I309" s="1457">
        <v>146604.8652</v>
      </c>
      <c r="J309" s="1501"/>
    </row>
    <row r="310" spans="1:10" s="374" customFormat="1">
      <c r="A310" s="1459"/>
      <c r="B310" s="1460"/>
      <c r="C310" s="1448"/>
      <c r="D310" s="434" t="s">
        <v>1912</v>
      </c>
      <c r="E310" s="428"/>
      <c r="F310" s="429"/>
      <c r="G310" s="1448"/>
      <c r="H310" s="1456"/>
      <c r="I310" s="1457"/>
      <c r="J310" s="1501"/>
    </row>
    <row r="311" spans="1:10" s="374" customFormat="1" ht="24">
      <c r="A311" s="1459"/>
      <c r="B311" s="1460"/>
      <c r="C311" s="1448"/>
      <c r="D311" s="434" t="s">
        <v>1913</v>
      </c>
      <c r="E311" s="428"/>
      <c r="F311" s="429"/>
      <c r="G311" s="1448"/>
      <c r="H311" s="1456"/>
      <c r="I311" s="1457"/>
      <c r="J311" s="1501"/>
    </row>
    <row r="312" spans="1:10" s="374" customFormat="1">
      <c r="A312" s="1459"/>
      <c r="B312" s="1460"/>
      <c r="C312" s="1448"/>
      <c r="D312" s="434" t="s">
        <v>1914</v>
      </c>
      <c r="E312" s="428"/>
      <c r="F312" s="429"/>
      <c r="G312" s="1448"/>
      <c r="H312" s="1456"/>
      <c r="I312" s="1457"/>
      <c r="J312" s="1501"/>
    </row>
    <row r="313" spans="1:10" s="374" customFormat="1" ht="24">
      <c r="A313" s="1459"/>
      <c r="B313" s="1460"/>
      <c r="C313" s="1448"/>
      <c r="D313" s="367" t="s">
        <v>1742</v>
      </c>
      <c r="E313" s="428"/>
      <c r="F313" s="429"/>
      <c r="G313" s="403"/>
      <c r="H313" s="404"/>
      <c r="I313" s="510">
        <v>146604.8652</v>
      </c>
      <c r="J313" s="1501"/>
    </row>
    <row r="314" spans="1:10" s="374" customFormat="1">
      <c r="A314" s="1459"/>
      <c r="B314" s="1460"/>
      <c r="C314" s="1448"/>
      <c r="D314" s="433" t="s">
        <v>1342</v>
      </c>
      <c r="E314" s="428"/>
      <c r="F314" s="429"/>
      <c r="G314" s="403"/>
      <c r="H314" s="404"/>
      <c r="I314" s="510">
        <v>1368312.0752000001</v>
      </c>
      <c r="J314" s="1502"/>
    </row>
    <row r="315" spans="1:10" s="374" customFormat="1">
      <c r="A315" s="1448">
        <v>13</v>
      </c>
      <c r="B315" s="1437" t="s">
        <v>1003</v>
      </c>
      <c r="C315" s="1448" t="s">
        <v>1907</v>
      </c>
      <c r="D315" s="1437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500">
        <f>ROUND(I325*0.8,0)</f>
        <v>89600</v>
      </c>
    </row>
    <row r="316" spans="1:10" s="374" customFormat="1">
      <c r="A316" s="1448"/>
      <c r="B316" s="1437"/>
      <c r="C316" s="1448"/>
      <c r="D316" s="1437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1"/>
    </row>
    <row r="317" spans="1:10" s="374" customFormat="1">
      <c r="A317" s="1448"/>
      <c r="B317" s="1437"/>
      <c r="C317" s="1448"/>
      <c r="D317" s="1437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1"/>
    </row>
    <row r="318" spans="1:10" s="374" customFormat="1">
      <c r="A318" s="1448"/>
      <c r="B318" s="1437"/>
      <c r="C318" s="1448"/>
      <c r="D318" s="1437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1"/>
    </row>
    <row r="319" spans="1:10" s="374" customFormat="1">
      <c r="A319" s="1448"/>
      <c r="B319" s="1437"/>
      <c r="C319" s="1448"/>
      <c r="D319" s="433" t="s">
        <v>1332</v>
      </c>
      <c r="E319" s="428"/>
      <c r="F319" s="429"/>
      <c r="G319" s="403"/>
      <c r="H319" s="404"/>
      <c r="I319" s="510">
        <v>100000</v>
      </c>
      <c r="J319" s="1501"/>
    </row>
    <row r="320" spans="1:10" s="374" customFormat="1">
      <c r="A320" s="1448"/>
      <c r="B320" s="1437"/>
      <c r="C320" s="1448"/>
      <c r="D320" s="434" t="s">
        <v>1918</v>
      </c>
      <c r="E320" s="428"/>
      <c r="F320" s="429"/>
      <c r="G320" s="1448"/>
      <c r="H320" s="1456"/>
      <c r="I320" s="1457">
        <v>12000</v>
      </c>
      <c r="J320" s="1501"/>
    </row>
    <row r="321" spans="1:28" s="374" customFormat="1" ht="24">
      <c r="A321" s="1448"/>
      <c r="B321" s="1437"/>
      <c r="C321" s="1448"/>
      <c r="D321" s="434" t="s">
        <v>1913</v>
      </c>
      <c r="E321" s="428"/>
      <c r="F321" s="429"/>
      <c r="G321" s="1448"/>
      <c r="H321" s="1456"/>
      <c r="I321" s="1457"/>
      <c r="J321" s="1501"/>
    </row>
    <row r="322" spans="1:28" s="374" customFormat="1">
      <c r="A322" s="1448"/>
      <c r="B322" s="1437"/>
      <c r="C322" s="1448"/>
      <c r="D322" s="434" t="s">
        <v>1911</v>
      </c>
      <c r="E322" s="428"/>
      <c r="F322" s="429"/>
      <c r="G322" s="1448"/>
      <c r="H322" s="1456"/>
      <c r="I322" s="1457"/>
      <c r="J322" s="1501"/>
    </row>
    <row r="323" spans="1:28" s="374" customFormat="1" ht="24">
      <c r="A323" s="1448"/>
      <c r="B323" s="1437"/>
      <c r="C323" s="1448"/>
      <c r="D323" s="434" t="s">
        <v>1919</v>
      </c>
      <c r="E323" s="428"/>
      <c r="F323" s="429"/>
      <c r="G323" s="1448"/>
      <c r="H323" s="1456"/>
      <c r="I323" s="1457"/>
      <c r="J323" s="1501"/>
    </row>
    <row r="324" spans="1:28" s="374" customFormat="1" ht="24">
      <c r="A324" s="1448"/>
      <c r="B324" s="1437"/>
      <c r="C324" s="1448"/>
      <c r="D324" s="433" t="s">
        <v>1742</v>
      </c>
      <c r="E324" s="428"/>
      <c r="F324" s="429"/>
      <c r="G324" s="403"/>
      <c r="H324" s="404"/>
      <c r="I324" s="510">
        <v>12000</v>
      </c>
      <c r="J324" s="1501"/>
    </row>
    <row r="325" spans="1:28" s="374" customFormat="1">
      <c r="A325" s="1448"/>
      <c r="B325" s="1437"/>
      <c r="C325" s="1448"/>
      <c r="D325" s="433" t="s">
        <v>1342</v>
      </c>
      <c r="E325" s="428"/>
      <c r="F325" s="429"/>
      <c r="G325" s="403"/>
      <c r="H325" s="404"/>
      <c r="I325" s="510">
        <v>112000</v>
      </c>
      <c r="J325" s="1502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3">
        <v>1</v>
      </c>
      <c r="B327" s="1463" t="s">
        <v>1922</v>
      </c>
      <c r="C327" s="1465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7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3"/>
      <c r="B328" s="1463"/>
      <c r="C328" s="1465"/>
      <c r="D328" s="436" t="s">
        <v>1332</v>
      </c>
      <c r="E328" s="438"/>
      <c r="F328" s="437"/>
      <c r="G328" s="440"/>
      <c r="H328" s="441"/>
      <c r="I328" s="514">
        <v>168750</v>
      </c>
      <c r="J328" s="1508"/>
    </row>
    <row r="329" spans="1:28" s="416" customFormat="1" ht="14.25">
      <c r="A329" s="1463"/>
      <c r="B329" s="1463"/>
      <c r="C329" s="1465"/>
      <c r="D329" s="436" t="s">
        <v>1334</v>
      </c>
      <c r="E329" s="438"/>
      <c r="F329" s="437"/>
      <c r="G329" s="440"/>
      <c r="H329" s="442"/>
      <c r="I329" s="515">
        <v>20250</v>
      </c>
      <c r="J329" s="1508"/>
    </row>
    <row r="330" spans="1:28" s="416" customFormat="1">
      <c r="A330" s="1463"/>
      <c r="B330" s="1463"/>
      <c r="C330" s="1465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8"/>
    </row>
    <row r="331" spans="1:28" s="416" customFormat="1">
      <c r="A331" s="1463"/>
      <c r="B331" s="1463"/>
      <c r="C331" s="1465"/>
      <c r="D331" s="436" t="s">
        <v>1342</v>
      </c>
      <c r="E331" s="438"/>
      <c r="F331" s="437"/>
      <c r="G331" s="441"/>
      <c r="H331" s="441"/>
      <c r="I331" s="519">
        <v>192600</v>
      </c>
      <c r="J331" s="1509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1">
        <v>1</v>
      </c>
      <c r="B333" s="1462" t="s">
        <v>246</v>
      </c>
      <c r="C333" s="1464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7">
        <f>ROUND(I340*0.9,0)</f>
        <v>1454011</v>
      </c>
    </row>
    <row r="334" spans="1:28" s="416" customFormat="1">
      <c r="A334" s="1461"/>
      <c r="B334" s="1463"/>
      <c r="C334" s="1465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8"/>
    </row>
    <row r="335" spans="1:28" s="416" customFormat="1">
      <c r="A335" s="1461"/>
      <c r="B335" s="1463"/>
      <c r="C335" s="1465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8"/>
    </row>
    <row r="336" spans="1:28" s="416" customFormat="1">
      <c r="A336" s="1461"/>
      <c r="B336" s="1463"/>
      <c r="C336" s="1465"/>
      <c r="D336" s="436" t="s">
        <v>1332</v>
      </c>
      <c r="E336" s="438"/>
      <c r="F336" s="437"/>
      <c r="G336" s="441"/>
      <c r="H336" s="441"/>
      <c r="I336" s="514">
        <v>1421400</v>
      </c>
      <c r="J336" s="1508"/>
    </row>
    <row r="337" spans="1:10" s="416" customFormat="1">
      <c r="A337" s="1461"/>
      <c r="B337" s="1463"/>
      <c r="C337" s="1465"/>
      <c r="D337" s="436" t="s">
        <v>1334</v>
      </c>
      <c r="E337" s="438"/>
      <c r="F337" s="437"/>
      <c r="G337" s="442"/>
      <c r="H337" s="442"/>
      <c r="I337" s="515">
        <v>170568</v>
      </c>
      <c r="J337" s="1508"/>
    </row>
    <row r="338" spans="1:10" s="416" customFormat="1">
      <c r="A338" s="1461"/>
      <c r="B338" s="1463"/>
      <c r="C338" s="1465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8"/>
    </row>
    <row r="339" spans="1:10" s="416" customFormat="1">
      <c r="A339" s="1461"/>
      <c r="B339" s="1463"/>
      <c r="C339" s="1465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8"/>
    </row>
    <row r="340" spans="1:10" s="416" customFormat="1">
      <c r="A340" s="1461"/>
      <c r="B340" s="1463"/>
      <c r="C340" s="1465"/>
      <c r="D340" s="436" t="s">
        <v>1342</v>
      </c>
      <c r="E340" s="438"/>
      <c r="F340" s="437"/>
      <c r="G340" s="441"/>
      <c r="H340" s="441"/>
      <c r="I340" s="514">
        <v>1615568</v>
      </c>
      <c r="J340" s="1509"/>
    </row>
    <row r="341" spans="1:10" s="416" customFormat="1">
      <c r="A341" s="1461">
        <v>2</v>
      </c>
      <c r="B341" s="1462" t="s">
        <v>1048</v>
      </c>
      <c r="C341" s="1464" t="s">
        <v>1690</v>
      </c>
      <c r="D341" s="1463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7">
        <f>ROUND(I349*0.8,0)</f>
        <v>1091520</v>
      </c>
    </row>
    <row r="342" spans="1:10" s="416" customFormat="1" ht="24">
      <c r="A342" s="1461"/>
      <c r="B342" s="1462"/>
      <c r="C342" s="1464"/>
      <c r="D342" s="1463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8"/>
    </row>
    <row r="343" spans="1:10" s="416" customFormat="1">
      <c r="A343" s="1461"/>
      <c r="B343" s="1462"/>
      <c r="C343" s="1464"/>
      <c r="D343" s="1463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8"/>
    </row>
    <row r="344" spans="1:10" s="416" customFormat="1" ht="36">
      <c r="A344" s="1461"/>
      <c r="B344" s="1463"/>
      <c r="C344" s="1465"/>
      <c r="D344" s="1463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8"/>
    </row>
    <row r="345" spans="1:10" s="416" customFormat="1" ht="24">
      <c r="A345" s="1461"/>
      <c r="B345" s="1463"/>
      <c r="C345" s="1465"/>
      <c r="D345" s="1463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8"/>
    </row>
    <row r="346" spans="1:10" s="416" customFormat="1">
      <c r="A346" s="1461"/>
      <c r="B346" s="1463"/>
      <c r="C346" s="1465"/>
      <c r="D346" s="436" t="s">
        <v>1332</v>
      </c>
      <c r="E346" s="438"/>
      <c r="F346" s="437"/>
      <c r="G346" s="441"/>
      <c r="H346" s="441"/>
      <c r="I346" s="514">
        <v>1208600</v>
      </c>
      <c r="J346" s="1508"/>
    </row>
    <row r="347" spans="1:10" s="416" customFormat="1">
      <c r="A347" s="1461"/>
      <c r="B347" s="1463"/>
      <c r="C347" s="1465"/>
      <c r="D347" s="436" t="s">
        <v>1334</v>
      </c>
      <c r="E347" s="438"/>
      <c r="F347" s="437"/>
      <c r="G347" s="442"/>
      <c r="H347" s="442"/>
      <c r="I347" s="515">
        <v>125800</v>
      </c>
      <c r="J347" s="1508"/>
    </row>
    <row r="348" spans="1:10" s="416" customFormat="1">
      <c r="A348" s="1461"/>
      <c r="B348" s="1463"/>
      <c r="C348" s="1465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8"/>
    </row>
    <row r="349" spans="1:10" s="416" customFormat="1">
      <c r="A349" s="1461"/>
      <c r="B349" s="1463"/>
      <c r="C349" s="1465"/>
      <c r="D349" s="436" t="s">
        <v>1342</v>
      </c>
      <c r="E349" s="438"/>
      <c r="F349" s="437"/>
      <c r="G349" s="441"/>
      <c r="H349" s="441"/>
      <c r="I349" s="514">
        <v>1364400</v>
      </c>
      <c r="J349" s="1509"/>
    </row>
    <row r="350" spans="1:10" s="416" customFormat="1">
      <c r="A350" s="1461">
        <v>3</v>
      </c>
      <c r="B350" s="1462" t="s">
        <v>251</v>
      </c>
      <c r="C350" s="1464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7">
        <f>ROUND(I354*0.9,0)</f>
        <v>136080</v>
      </c>
    </row>
    <row r="351" spans="1:10" s="416" customFormat="1">
      <c r="A351" s="1461"/>
      <c r="B351" s="1462"/>
      <c r="C351" s="1464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8"/>
    </row>
    <row r="352" spans="1:10" s="416" customFormat="1">
      <c r="A352" s="1461"/>
      <c r="B352" s="1463"/>
      <c r="C352" s="1465"/>
      <c r="D352" s="436" t="s">
        <v>1332</v>
      </c>
      <c r="E352" s="438"/>
      <c r="F352" s="437"/>
      <c r="G352" s="441"/>
      <c r="H352" s="441"/>
      <c r="I352" s="514">
        <v>135000</v>
      </c>
      <c r="J352" s="1508"/>
    </row>
    <row r="353" spans="1:10" s="416" customFormat="1">
      <c r="A353" s="1461"/>
      <c r="B353" s="1463"/>
      <c r="C353" s="1465"/>
      <c r="D353" s="436" t="s">
        <v>1334</v>
      </c>
      <c r="E353" s="438"/>
      <c r="F353" s="437"/>
      <c r="G353" s="442"/>
      <c r="H353" s="442"/>
      <c r="I353" s="515">
        <v>16200</v>
      </c>
      <c r="J353" s="1508"/>
    </row>
    <row r="354" spans="1:10" s="416" customFormat="1">
      <c r="A354" s="1461"/>
      <c r="B354" s="1463"/>
      <c r="C354" s="1465"/>
      <c r="D354" s="436" t="s">
        <v>1342</v>
      </c>
      <c r="E354" s="438"/>
      <c r="F354" s="437"/>
      <c r="G354" s="441"/>
      <c r="H354" s="441"/>
      <c r="I354" s="514">
        <v>151200</v>
      </c>
      <c r="J354" s="1509"/>
    </row>
    <row r="355" spans="1:10" s="416" customFormat="1">
      <c r="A355" s="1461">
        <v>4</v>
      </c>
      <c r="B355" s="1463" t="s">
        <v>809</v>
      </c>
      <c r="C355" s="1465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7">
        <f>ROUND(I360*0.9,0)</f>
        <v>1894770</v>
      </c>
    </row>
    <row r="356" spans="1:10" s="416" customFormat="1">
      <c r="A356" s="1461"/>
      <c r="B356" s="1463"/>
      <c r="C356" s="1465"/>
      <c r="D356" s="436" t="s">
        <v>1332</v>
      </c>
      <c r="E356" s="438"/>
      <c r="F356" s="437"/>
      <c r="G356" s="441"/>
      <c r="H356" s="441"/>
      <c r="I356" s="514">
        <v>1815000</v>
      </c>
      <c r="J356" s="1508"/>
    </row>
    <row r="357" spans="1:10" s="416" customFormat="1">
      <c r="A357" s="1461"/>
      <c r="B357" s="1463"/>
      <c r="C357" s="1465"/>
      <c r="D357" s="436" t="s">
        <v>1334</v>
      </c>
      <c r="E357" s="438"/>
      <c r="F357" s="437"/>
      <c r="G357" s="442"/>
      <c r="H357" s="442"/>
      <c r="I357" s="515">
        <v>181500</v>
      </c>
      <c r="J357" s="1508"/>
    </row>
    <row r="358" spans="1:10" s="416" customFormat="1">
      <c r="A358" s="1461"/>
      <c r="B358" s="1463"/>
      <c r="C358" s="1465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8"/>
    </row>
    <row r="359" spans="1:10" s="416" customFormat="1">
      <c r="A359" s="1461"/>
      <c r="B359" s="1463"/>
      <c r="C359" s="1465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8"/>
    </row>
    <row r="360" spans="1:10" s="416" customFormat="1">
      <c r="A360" s="1461"/>
      <c r="B360" s="1463"/>
      <c r="C360" s="1465"/>
      <c r="D360" s="436" t="s">
        <v>1342</v>
      </c>
      <c r="E360" s="438"/>
      <c r="F360" s="437"/>
      <c r="G360" s="441"/>
      <c r="H360" s="441"/>
      <c r="I360" s="514">
        <v>2105300</v>
      </c>
      <c r="J360" s="1509"/>
    </row>
    <row r="361" spans="1:10" s="416" customFormat="1">
      <c r="A361" s="1461">
        <v>5</v>
      </c>
      <c r="B361" s="1462" t="s">
        <v>1942</v>
      </c>
      <c r="C361" s="1464" t="s">
        <v>1690</v>
      </c>
      <c r="D361" s="1463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7">
        <f>ROUND(I366*0.8,0)</f>
        <v>467436</v>
      </c>
    </row>
    <row r="362" spans="1:10" s="416" customFormat="1" ht="24">
      <c r="A362" s="1461"/>
      <c r="B362" s="1462"/>
      <c r="C362" s="1464"/>
      <c r="D362" s="1463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8"/>
    </row>
    <row r="363" spans="1:10" s="416" customFormat="1">
      <c r="A363" s="1461"/>
      <c r="B363" s="1462"/>
      <c r="C363" s="1464"/>
      <c r="D363" s="448" t="s">
        <v>1332</v>
      </c>
      <c r="E363" s="449"/>
      <c r="F363" s="450"/>
      <c r="G363" s="448"/>
      <c r="H363" s="448"/>
      <c r="I363" s="521">
        <v>497350</v>
      </c>
      <c r="J363" s="1508"/>
    </row>
    <row r="364" spans="1:10" s="416" customFormat="1">
      <c r="A364" s="1461"/>
      <c r="B364" s="1462"/>
      <c r="C364" s="1464"/>
      <c r="D364" s="436" t="s">
        <v>1334</v>
      </c>
      <c r="E364" s="438"/>
      <c r="F364" s="437"/>
      <c r="G364" s="442"/>
      <c r="H364" s="442"/>
      <c r="I364" s="515">
        <v>56945</v>
      </c>
      <c r="J364" s="1508"/>
    </row>
    <row r="365" spans="1:10" s="416" customFormat="1">
      <c r="A365" s="1461"/>
      <c r="B365" s="1462"/>
      <c r="C365" s="1464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8"/>
    </row>
    <row r="366" spans="1:10" s="416" customFormat="1">
      <c r="A366" s="1461"/>
      <c r="B366" s="1462"/>
      <c r="C366" s="1464"/>
      <c r="D366" s="436" t="s">
        <v>1342</v>
      </c>
      <c r="E366" s="438"/>
      <c r="F366" s="437"/>
      <c r="G366" s="441"/>
      <c r="H366" s="441"/>
      <c r="I366" s="514">
        <v>584295</v>
      </c>
      <c r="J366" s="1509"/>
    </row>
    <row r="367" spans="1:10" s="416" customFormat="1" ht="24">
      <c r="A367" s="1461">
        <v>6</v>
      </c>
      <c r="B367" s="1463" t="s">
        <v>1945</v>
      </c>
      <c r="C367" s="1465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7">
        <f>ROUND(I371*0.8,0)</f>
        <v>146240</v>
      </c>
    </row>
    <row r="368" spans="1:10" s="416" customFormat="1">
      <c r="A368" s="1461"/>
      <c r="B368" s="1463"/>
      <c r="C368" s="1465"/>
      <c r="D368" s="436" t="s">
        <v>1332</v>
      </c>
      <c r="E368" s="438"/>
      <c r="F368" s="437"/>
      <c r="G368" s="441"/>
      <c r="H368" s="441"/>
      <c r="I368" s="514">
        <v>160000</v>
      </c>
      <c r="J368" s="1508"/>
    </row>
    <row r="369" spans="1:10" s="416" customFormat="1">
      <c r="A369" s="1461"/>
      <c r="B369" s="1463"/>
      <c r="C369" s="1465"/>
      <c r="D369" s="436" t="s">
        <v>1334</v>
      </c>
      <c r="E369" s="438"/>
      <c r="F369" s="437"/>
      <c r="G369" s="442"/>
      <c r="H369" s="442"/>
      <c r="I369" s="515">
        <v>19200</v>
      </c>
      <c r="J369" s="1508"/>
    </row>
    <row r="370" spans="1:10" s="416" customFormat="1">
      <c r="A370" s="1461"/>
      <c r="B370" s="1463"/>
      <c r="C370" s="1465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8"/>
    </row>
    <row r="371" spans="1:10" s="416" customFormat="1">
      <c r="A371" s="1461"/>
      <c r="B371" s="1463"/>
      <c r="C371" s="1465"/>
      <c r="D371" s="436" t="s">
        <v>1342</v>
      </c>
      <c r="E371" s="438"/>
      <c r="F371" s="437"/>
      <c r="G371" s="441"/>
      <c r="H371" s="441"/>
      <c r="I371" s="514">
        <v>182800</v>
      </c>
      <c r="J371" s="1509"/>
    </row>
    <row r="372" spans="1:10" s="416" customFormat="1">
      <c r="A372" s="1461">
        <v>7</v>
      </c>
      <c r="B372" s="1462" t="s">
        <v>1046</v>
      </c>
      <c r="C372" s="1464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7">
        <f>ROUND(I382*0.8,0)</f>
        <v>558189</v>
      </c>
    </row>
    <row r="373" spans="1:10" s="416" customFormat="1">
      <c r="A373" s="1461"/>
      <c r="B373" s="1462"/>
      <c r="C373" s="1464"/>
      <c r="D373" s="1463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8"/>
    </row>
    <row r="374" spans="1:10" s="416" customFormat="1">
      <c r="A374" s="1461"/>
      <c r="B374" s="1462"/>
      <c r="C374" s="1464"/>
      <c r="D374" s="1463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8"/>
    </row>
    <row r="375" spans="1:10" s="416" customFormat="1">
      <c r="A375" s="1461"/>
      <c r="B375" s="1462"/>
      <c r="C375" s="1464"/>
      <c r="D375" s="1463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8"/>
    </row>
    <row r="376" spans="1:10" s="416" customFormat="1">
      <c r="A376" s="1461"/>
      <c r="B376" s="1462"/>
      <c r="C376" s="1464"/>
      <c r="D376" s="1463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8"/>
    </row>
    <row r="377" spans="1:10" s="416" customFormat="1">
      <c r="A377" s="1461"/>
      <c r="B377" s="1462"/>
      <c r="C377" s="1464"/>
      <c r="D377" s="1463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8"/>
    </row>
    <row r="378" spans="1:10" s="416" customFormat="1">
      <c r="A378" s="1461"/>
      <c r="B378" s="1462"/>
      <c r="C378" s="1464"/>
      <c r="D378" s="1463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8"/>
    </row>
    <row r="379" spans="1:10" s="416" customFormat="1">
      <c r="A379" s="1461"/>
      <c r="B379" s="1462"/>
      <c r="C379" s="1464"/>
      <c r="D379" s="448" t="s">
        <v>1332</v>
      </c>
      <c r="E379" s="449"/>
      <c r="F379" s="450"/>
      <c r="G379" s="448"/>
      <c r="H379" s="448"/>
      <c r="I379" s="521">
        <v>616550</v>
      </c>
      <c r="J379" s="1508"/>
    </row>
    <row r="380" spans="1:10" s="416" customFormat="1">
      <c r="A380" s="1461"/>
      <c r="B380" s="1463"/>
      <c r="C380" s="1465"/>
      <c r="D380" s="436" t="s">
        <v>1334</v>
      </c>
      <c r="E380" s="438"/>
      <c r="F380" s="437"/>
      <c r="G380" s="442"/>
      <c r="H380" s="442"/>
      <c r="I380" s="515">
        <v>73986</v>
      </c>
      <c r="J380" s="1508"/>
    </row>
    <row r="381" spans="1:10" s="416" customFormat="1">
      <c r="A381" s="1461"/>
      <c r="B381" s="1463"/>
      <c r="C381" s="1465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8"/>
    </row>
    <row r="382" spans="1:10" s="416" customFormat="1">
      <c r="A382" s="1461"/>
      <c r="B382" s="1463"/>
      <c r="C382" s="1465"/>
      <c r="D382" s="436" t="s">
        <v>1342</v>
      </c>
      <c r="E382" s="438"/>
      <c r="F382" s="437"/>
      <c r="G382" s="441"/>
      <c r="H382" s="441"/>
      <c r="I382" s="514">
        <v>697736</v>
      </c>
      <c r="J382" s="1509"/>
    </row>
    <row r="383" spans="1:10" s="416" customFormat="1" ht="24">
      <c r="A383" s="1461">
        <v>8</v>
      </c>
      <c r="B383" s="1463" t="s">
        <v>245</v>
      </c>
      <c r="C383" s="1465" t="s">
        <v>1690</v>
      </c>
      <c r="D383" s="1463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7">
        <f>ROUND(I389*0.9,0)</f>
        <v>2299367</v>
      </c>
    </row>
    <row r="384" spans="1:10" s="416" customFormat="1">
      <c r="A384" s="1461"/>
      <c r="B384" s="1463"/>
      <c r="C384" s="1465"/>
      <c r="D384" s="1463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8"/>
    </row>
    <row r="385" spans="1:10" s="416" customFormat="1">
      <c r="A385" s="1461"/>
      <c r="B385" s="1463"/>
      <c r="C385" s="1465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8"/>
    </row>
    <row r="386" spans="1:10" s="416" customFormat="1">
      <c r="A386" s="1461"/>
      <c r="B386" s="1463"/>
      <c r="C386" s="1465"/>
      <c r="D386" s="436" t="s">
        <v>1332</v>
      </c>
      <c r="E386" s="438"/>
      <c r="F386" s="437"/>
      <c r="G386" s="441"/>
      <c r="H386" s="441"/>
      <c r="I386" s="514">
        <v>2295320</v>
      </c>
      <c r="J386" s="1508"/>
    </row>
    <row r="387" spans="1:10" s="416" customFormat="1">
      <c r="A387" s="1461"/>
      <c r="B387" s="1463"/>
      <c r="C387" s="1465"/>
      <c r="D387" s="436" t="s">
        <v>1334</v>
      </c>
      <c r="E387" s="438"/>
      <c r="F387" s="437"/>
      <c r="G387" s="442"/>
      <c r="H387" s="442"/>
      <c r="I387" s="515">
        <v>229532</v>
      </c>
      <c r="J387" s="1508"/>
    </row>
    <row r="388" spans="1:10" s="416" customFormat="1">
      <c r="A388" s="1461"/>
      <c r="B388" s="1463"/>
      <c r="C388" s="1465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8"/>
    </row>
    <row r="389" spans="1:10" s="416" customFormat="1">
      <c r="A389" s="1461"/>
      <c r="B389" s="1463"/>
      <c r="C389" s="1465"/>
      <c r="D389" s="436" t="s">
        <v>1342</v>
      </c>
      <c r="E389" s="438"/>
      <c r="F389" s="437"/>
      <c r="G389" s="441"/>
      <c r="H389" s="441"/>
      <c r="I389" s="514">
        <v>2554852</v>
      </c>
      <c r="J389" s="1509"/>
    </row>
    <row r="390" spans="1:10" s="416" customFormat="1">
      <c r="A390" s="1461">
        <v>9</v>
      </c>
      <c r="B390" s="1462" t="s">
        <v>1962</v>
      </c>
      <c r="C390" s="1464" t="s">
        <v>1312</v>
      </c>
      <c r="D390" s="1462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7">
        <f>ROUND(I405*0.8,0)</f>
        <v>309348</v>
      </c>
    </row>
    <row r="391" spans="1:10" s="416" customFormat="1">
      <c r="A391" s="1461"/>
      <c r="B391" s="1462"/>
      <c r="C391" s="1464"/>
      <c r="D391" s="1462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8"/>
    </row>
    <row r="392" spans="1:10" s="416" customFormat="1">
      <c r="A392" s="1461"/>
      <c r="B392" s="1462"/>
      <c r="C392" s="1464"/>
      <c r="D392" s="1462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8"/>
    </row>
    <row r="393" spans="1:10" s="416" customFormat="1" ht="24">
      <c r="A393" s="1461"/>
      <c r="B393" s="1462"/>
      <c r="C393" s="1464"/>
      <c r="D393" s="1462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8"/>
    </row>
    <row r="394" spans="1:10" s="416" customFormat="1">
      <c r="A394" s="1461"/>
      <c r="B394" s="1462"/>
      <c r="C394" s="1464"/>
      <c r="D394" s="1462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8"/>
    </row>
    <row r="395" spans="1:10" s="416" customFormat="1" ht="24">
      <c r="A395" s="1461"/>
      <c r="B395" s="1462"/>
      <c r="C395" s="1464"/>
      <c r="D395" s="1462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8"/>
    </row>
    <row r="396" spans="1:10" s="416" customFormat="1">
      <c r="A396" s="1461"/>
      <c r="B396" s="1462"/>
      <c r="C396" s="1464"/>
      <c r="D396" s="1462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8"/>
    </row>
    <row r="397" spans="1:10" s="416" customFormat="1" ht="24">
      <c r="A397" s="1461"/>
      <c r="B397" s="1462"/>
      <c r="C397" s="1464"/>
      <c r="D397" s="1462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8"/>
    </row>
    <row r="398" spans="1:10" s="416" customFormat="1" ht="24">
      <c r="A398" s="1461"/>
      <c r="B398" s="1462"/>
      <c r="C398" s="1464"/>
      <c r="D398" s="1462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8"/>
    </row>
    <row r="399" spans="1:10" s="416" customFormat="1">
      <c r="A399" s="1461"/>
      <c r="B399" s="1462"/>
      <c r="C399" s="1464"/>
      <c r="D399" s="1462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8"/>
    </row>
    <row r="400" spans="1:10" s="416" customFormat="1">
      <c r="A400" s="1461"/>
      <c r="B400" s="1462"/>
      <c r="C400" s="1464"/>
      <c r="D400" s="1462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8"/>
    </row>
    <row r="401" spans="1:10" s="416" customFormat="1">
      <c r="A401" s="1461"/>
      <c r="B401" s="1462"/>
      <c r="C401" s="1464"/>
      <c r="D401" s="1462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8"/>
    </row>
    <row r="402" spans="1:10" s="416" customFormat="1">
      <c r="A402" s="1461"/>
      <c r="B402" s="1462"/>
      <c r="C402" s="1464"/>
      <c r="D402" s="448" t="s">
        <v>1332</v>
      </c>
      <c r="E402" s="449"/>
      <c r="F402" s="450"/>
      <c r="G402" s="448"/>
      <c r="H402" s="448"/>
      <c r="I402" s="521">
        <v>341237</v>
      </c>
      <c r="J402" s="1508"/>
    </row>
    <row r="403" spans="1:10" s="416" customFormat="1">
      <c r="A403" s="1461"/>
      <c r="B403" s="1462"/>
      <c r="C403" s="1464"/>
      <c r="D403" s="448" t="s">
        <v>1334</v>
      </c>
      <c r="E403" s="449"/>
      <c r="F403" s="450"/>
      <c r="G403" s="448"/>
      <c r="H403" s="448"/>
      <c r="I403" s="521">
        <v>40948.44</v>
      </c>
      <c r="J403" s="1508"/>
    </row>
    <row r="404" spans="1:10" s="416" customFormat="1">
      <c r="A404" s="1461"/>
      <c r="B404" s="1462"/>
      <c r="C404" s="1464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8"/>
    </row>
    <row r="405" spans="1:10" s="416" customFormat="1">
      <c r="A405" s="1461"/>
      <c r="B405" s="1462"/>
      <c r="C405" s="1464"/>
      <c r="D405" s="448" t="s">
        <v>1342</v>
      </c>
      <c r="E405" s="449"/>
      <c r="F405" s="450"/>
      <c r="G405" s="448"/>
      <c r="H405" s="448"/>
      <c r="I405" s="521">
        <v>386685.44</v>
      </c>
      <c r="J405" s="1509"/>
    </row>
    <row r="406" spans="1:10" s="416" customFormat="1">
      <c r="A406" s="1461">
        <v>10</v>
      </c>
      <c r="B406" s="1463" t="s">
        <v>247</v>
      </c>
      <c r="C406" s="1465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7">
        <f>ROUND(I413*0.9,0)</f>
        <v>285476</v>
      </c>
    </row>
    <row r="407" spans="1:10" s="416" customFormat="1">
      <c r="A407" s="1461"/>
      <c r="B407" s="1463"/>
      <c r="C407" s="1465"/>
      <c r="D407" s="1463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8"/>
    </row>
    <row r="408" spans="1:10" s="416" customFormat="1">
      <c r="A408" s="1461"/>
      <c r="B408" s="1463"/>
      <c r="C408" s="1465"/>
      <c r="D408" s="1463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8"/>
    </row>
    <row r="409" spans="1:10" s="416" customFormat="1">
      <c r="A409" s="1461"/>
      <c r="B409" s="1463"/>
      <c r="C409" s="1465"/>
      <c r="D409" s="1463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8"/>
    </row>
    <row r="410" spans="1:10" s="416" customFormat="1">
      <c r="A410" s="1461"/>
      <c r="B410" s="1463"/>
      <c r="C410" s="1465"/>
      <c r="D410" s="436" t="s">
        <v>1332</v>
      </c>
      <c r="E410" s="438"/>
      <c r="F410" s="437"/>
      <c r="G410" s="441"/>
      <c r="H410" s="441"/>
      <c r="I410" s="514">
        <v>280800</v>
      </c>
      <c r="J410" s="1508"/>
    </row>
    <row r="411" spans="1:10" s="416" customFormat="1">
      <c r="A411" s="1461"/>
      <c r="B411" s="1463"/>
      <c r="C411" s="1465"/>
      <c r="D411" s="436" t="s">
        <v>1334</v>
      </c>
      <c r="E411" s="438"/>
      <c r="F411" s="437"/>
      <c r="G411" s="442"/>
      <c r="H411" s="442"/>
      <c r="I411" s="515">
        <v>33696</v>
      </c>
      <c r="J411" s="1508"/>
    </row>
    <row r="412" spans="1:10" s="416" customFormat="1">
      <c r="A412" s="1461"/>
      <c r="B412" s="1463"/>
      <c r="C412" s="1465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8"/>
    </row>
    <row r="413" spans="1:10" s="416" customFormat="1">
      <c r="A413" s="1461"/>
      <c r="B413" s="1463"/>
      <c r="C413" s="1465"/>
      <c r="D413" s="436" t="s">
        <v>1342</v>
      </c>
      <c r="E413" s="438"/>
      <c r="F413" s="437"/>
      <c r="G413" s="441"/>
      <c r="H413" s="441"/>
      <c r="I413" s="514">
        <v>317196</v>
      </c>
      <c r="J413" s="1509"/>
    </row>
    <row r="414" spans="1:10" s="374" customFormat="1">
      <c r="A414" s="1459">
        <v>11</v>
      </c>
      <c r="B414" s="1460" t="s">
        <v>186</v>
      </c>
      <c r="C414" s="1448"/>
      <c r="D414" s="1460" t="s">
        <v>1983</v>
      </c>
      <c r="E414" s="1460" t="s">
        <v>1984</v>
      </c>
      <c r="F414" s="1459" t="s">
        <v>1686</v>
      </c>
      <c r="G414" s="400">
        <v>189</v>
      </c>
      <c r="H414" s="432">
        <v>42.24</v>
      </c>
      <c r="I414" s="527">
        <v>7983.36</v>
      </c>
      <c r="J414" s="1500">
        <f>ROUND(I496*0.9,0)</f>
        <v>4232094</v>
      </c>
    </row>
    <row r="415" spans="1:10" s="374" customFormat="1">
      <c r="A415" s="1459"/>
      <c r="B415" s="1460"/>
      <c r="C415" s="1448"/>
      <c r="D415" s="1460"/>
      <c r="E415" s="1460"/>
      <c r="F415" s="1459"/>
      <c r="G415" s="400">
        <v>27</v>
      </c>
      <c r="H415" s="432">
        <v>260</v>
      </c>
      <c r="I415" s="527">
        <v>7020</v>
      </c>
      <c r="J415" s="1501"/>
    </row>
    <row r="416" spans="1:10" s="374" customFormat="1">
      <c r="A416" s="1459"/>
      <c r="B416" s="1460"/>
      <c r="C416" s="1448"/>
      <c r="D416" s="1460"/>
      <c r="E416" s="1460" t="s">
        <v>1985</v>
      </c>
      <c r="F416" s="1459" t="s">
        <v>1686</v>
      </c>
      <c r="G416" s="400" t="s">
        <v>1986</v>
      </c>
      <c r="H416" s="432">
        <v>1632</v>
      </c>
      <c r="I416" s="527">
        <v>65280</v>
      </c>
      <c r="J416" s="1501"/>
    </row>
    <row r="417" spans="1:10" s="374" customFormat="1">
      <c r="A417" s="1459"/>
      <c r="B417" s="1460"/>
      <c r="C417" s="1448"/>
      <c r="D417" s="1460"/>
      <c r="E417" s="1460"/>
      <c r="F417" s="1459"/>
      <c r="G417" s="400" t="s">
        <v>1987</v>
      </c>
      <c r="H417" s="432">
        <v>677.7</v>
      </c>
      <c r="I417" s="527">
        <v>10843.2</v>
      </c>
      <c r="J417" s="1501"/>
    </row>
    <row r="418" spans="1:10" s="374" customFormat="1" ht="36">
      <c r="A418" s="1459"/>
      <c r="B418" s="1460"/>
      <c r="C418" s="1448"/>
      <c r="D418" s="1460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1"/>
    </row>
    <row r="419" spans="1:10" s="374" customFormat="1" ht="24">
      <c r="A419" s="1459"/>
      <c r="B419" s="1460"/>
      <c r="C419" s="1448"/>
      <c r="D419" s="1460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1"/>
    </row>
    <row r="420" spans="1:10" s="374" customFormat="1" ht="24">
      <c r="A420" s="1459"/>
      <c r="B420" s="1460"/>
      <c r="C420" s="1448"/>
      <c r="D420" s="1460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1"/>
    </row>
    <row r="421" spans="1:10" s="374" customFormat="1">
      <c r="A421" s="1459"/>
      <c r="B421" s="1460"/>
      <c r="C421" s="1448"/>
      <c r="D421" s="1460"/>
      <c r="E421" s="1460" t="s">
        <v>1991</v>
      </c>
      <c r="F421" s="1459" t="s">
        <v>1686</v>
      </c>
      <c r="G421" s="400">
        <v>160.72</v>
      </c>
      <c r="H421" s="432">
        <v>47.5</v>
      </c>
      <c r="I421" s="527">
        <v>7634.2</v>
      </c>
      <c r="J421" s="1501"/>
    </row>
    <row r="422" spans="1:10" s="374" customFormat="1">
      <c r="A422" s="1459"/>
      <c r="B422" s="1460"/>
      <c r="C422" s="1448"/>
      <c r="D422" s="1460"/>
      <c r="E422" s="1460"/>
      <c r="F422" s="1459"/>
      <c r="G422" s="400">
        <v>100</v>
      </c>
      <c r="H422" s="432">
        <v>145</v>
      </c>
      <c r="I422" s="527">
        <v>14500</v>
      </c>
      <c r="J422" s="1501"/>
    </row>
    <row r="423" spans="1:10" s="374" customFormat="1" ht="24">
      <c r="A423" s="1459"/>
      <c r="B423" s="1460"/>
      <c r="C423" s="1448"/>
      <c r="D423" s="1460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1"/>
    </row>
    <row r="424" spans="1:10" s="374" customFormat="1">
      <c r="A424" s="1459"/>
      <c r="B424" s="1460"/>
      <c r="C424" s="1448"/>
      <c r="D424" s="1460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1"/>
    </row>
    <row r="425" spans="1:10" s="374" customFormat="1" ht="24">
      <c r="A425" s="1459"/>
      <c r="B425" s="1460"/>
      <c r="C425" s="1448"/>
      <c r="D425" s="1460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1"/>
    </row>
    <row r="426" spans="1:10" s="374" customFormat="1">
      <c r="A426" s="1459"/>
      <c r="B426" s="1460"/>
      <c r="C426" s="1448"/>
      <c r="D426" s="1460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1"/>
    </row>
    <row r="427" spans="1:10" s="374" customFormat="1">
      <c r="A427" s="1459"/>
      <c r="B427" s="1460"/>
      <c r="C427" s="1448"/>
      <c r="D427" s="1460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1"/>
    </row>
    <row r="428" spans="1:10" s="374" customFormat="1" ht="24">
      <c r="A428" s="1459"/>
      <c r="B428" s="1460"/>
      <c r="C428" s="1448"/>
      <c r="D428" s="1460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1"/>
    </row>
    <row r="429" spans="1:10" s="374" customFormat="1">
      <c r="A429" s="1459"/>
      <c r="B429" s="1460"/>
      <c r="C429" s="1448"/>
      <c r="D429" s="1460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1"/>
    </row>
    <row r="430" spans="1:10" s="374" customFormat="1" ht="24">
      <c r="A430" s="1459"/>
      <c r="B430" s="1460"/>
      <c r="C430" s="1448"/>
      <c r="D430" s="1460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1"/>
    </row>
    <row r="431" spans="1:10" s="374" customFormat="1" ht="48">
      <c r="A431" s="1459"/>
      <c r="B431" s="1460"/>
      <c r="C431" s="1448"/>
      <c r="D431" s="1460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1"/>
    </row>
    <row r="432" spans="1:10" s="374" customFormat="1">
      <c r="A432" s="1459"/>
      <c r="B432" s="1460"/>
      <c r="C432" s="1448"/>
      <c r="D432" s="1460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1"/>
    </row>
    <row r="433" spans="1:10" s="374" customFormat="1">
      <c r="A433" s="1459"/>
      <c r="B433" s="1460"/>
      <c r="C433" s="1448"/>
      <c r="D433" s="1460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1"/>
    </row>
    <row r="434" spans="1:10" s="374" customFormat="1">
      <c r="A434" s="1459"/>
      <c r="B434" s="1460"/>
      <c r="C434" s="1448"/>
      <c r="D434" s="1460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1"/>
    </row>
    <row r="435" spans="1:10" s="374" customFormat="1">
      <c r="A435" s="1459"/>
      <c r="B435" s="1460"/>
      <c r="C435" s="1448"/>
      <c r="D435" s="1460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1"/>
    </row>
    <row r="436" spans="1:10" s="374" customFormat="1">
      <c r="A436" s="1459"/>
      <c r="B436" s="1460"/>
      <c r="C436" s="1448"/>
      <c r="D436" s="1460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1"/>
    </row>
    <row r="437" spans="1:10" s="374" customFormat="1">
      <c r="A437" s="1459"/>
      <c r="B437" s="1460"/>
      <c r="C437" s="1448"/>
      <c r="D437" s="1460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1"/>
    </row>
    <row r="438" spans="1:10" s="374" customFormat="1">
      <c r="A438" s="1459"/>
      <c r="B438" s="1460"/>
      <c r="C438" s="1448"/>
      <c r="D438" s="1460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1"/>
    </row>
    <row r="439" spans="1:10" s="374" customFormat="1" ht="24">
      <c r="A439" s="1459"/>
      <c r="B439" s="1460"/>
      <c r="C439" s="1448"/>
      <c r="D439" s="1460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1"/>
    </row>
    <row r="440" spans="1:10" s="374" customFormat="1">
      <c r="A440" s="1459"/>
      <c r="B440" s="1460"/>
      <c r="C440" s="1448"/>
      <c r="D440" s="1460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1"/>
    </row>
    <row r="441" spans="1:10" s="374" customFormat="1" ht="24">
      <c r="A441" s="1459"/>
      <c r="B441" s="1460"/>
      <c r="C441" s="1448"/>
      <c r="D441" s="1460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1"/>
    </row>
    <row r="442" spans="1:10" s="374" customFormat="1">
      <c r="A442" s="1459"/>
      <c r="B442" s="1460"/>
      <c r="C442" s="1448"/>
      <c r="D442" s="1460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1"/>
    </row>
    <row r="443" spans="1:10" s="374" customFormat="1" ht="24">
      <c r="A443" s="1459"/>
      <c r="B443" s="1460"/>
      <c r="C443" s="1448"/>
      <c r="D443" s="1460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1"/>
    </row>
    <row r="444" spans="1:10" s="374" customFormat="1">
      <c r="A444" s="1459"/>
      <c r="B444" s="1460"/>
      <c r="C444" s="1448"/>
      <c r="D444" s="1460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1"/>
    </row>
    <row r="445" spans="1:10" s="374" customFormat="1">
      <c r="A445" s="1459"/>
      <c r="B445" s="1460"/>
      <c r="C445" s="1448"/>
      <c r="D445" s="1460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1"/>
    </row>
    <row r="446" spans="1:10" s="374" customFormat="1">
      <c r="A446" s="1459"/>
      <c r="B446" s="1460"/>
      <c r="C446" s="1448"/>
      <c r="D446" s="1460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1"/>
    </row>
    <row r="447" spans="1:10" s="374" customFormat="1">
      <c r="A447" s="1459"/>
      <c r="B447" s="1460"/>
      <c r="C447" s="1448"/>
      <c r="D447" s="1460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1"/>
    </row>
    <row r="448" spans="1:10" s="374" customFormat="1">
      <c r="A448" s="1459"/>
      <c r="B448" s="1460"/>
      <c r="C448" s="1448"/>
      <c r="D448" s="1460"/>
      <c r="E448" s="1460" t="s">
        <v>2012</v>
      </c>
      <c r="F448" s="1459" t="s">
        <v>1686</v>
      </c>
      <c r="G448" s="400">
        <v>808</v>
      </c>
      <c r="H448" s="432">
        <v>230</v>
      </c>
      <c r="I448" s="527">
        <v>185840</v>
      </c>
      <c r="J448" s="1501"/>
    </row>
    <row r="449" spans="1:10" s="374" customFormat="1">
      <c r="A449" s="1459"/>
      <c r="B449" s="1460"/>
      <c r="C449" s="1448"/>
      <c r="D449" s="1460"/>
      <c r="E449" s="1460"/>
      <c r="F449" s="1459"/>
      <c r="G449" s="400">
        <v>36</v>
      </c>
      <c r="H449" s="432">
        <v>165</v>
      </c>
      <c r="I449" s="527">
        <v>5940</v>
      </c>
      <c r="J449" s="1501"/>
    </row>
    <row r="450" spans="1:10" s="374" customFormat="1">
      <c r="A450" s="1459"/>
      <c r="B450" s="1460"/>
      <c r="C450" s="1448"/>
      <c r="D450" s="1460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1"/>
    </row>
    <row r="451" spans="1:10" s="374" customFormat="1" ht="24">
      <c r="A451" s="1459"/>
      <c r="B451" s="1460"/>
      <c r="C451" s="1448"/>
      <c r="D451" s="1460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1"/>
    </row>
    <row r="452" spans="1:10" s="374" customFormat="1" ht="24">
      <c r="A452" s="1459"/>
      <c r="B452" s="1460"/>
      <c r="C452" s="1448"/>
      <c r="D452" s="1460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1"/>
    </row>
    <row r="453" spans="1:10" s="374" customFormat="1" ht="36">
      <c r="A453" s="1459"/>
      <c r="B453" s="1460"/>
      <c r="C453" s="1448"/>
      <c r="D453" s="1460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1"/>
    </row>
    <row r="454" spans="1:10" s="374" customFormat="1" ht="24">
      <c r="A454" s="1459"/>
      <c r="B454" s="1460"/>
      <c r="C454" s="1448"/>
      <c r="D454" s="1460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1"/>
    </row>
    <row r="455" spans="1:10" s="374" customFormat="1" ht="24">
      <c r="A455" s="1459"/>
      <c r="B455" s="1460"/>
      <c r="C455" s="1448"/>
      <c r="D455" s="1460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1"/>
    </row>
    <row r="456" spans="1:10" s="374" customFormat="1" ht="24">
      <c r="A456" s="1459"/>
      <c r="B456" s="1460"/>
      <c r="C456" s="1448"/>
      <c r="D456" s="1460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1"/>
    </row>
    <row r="457" spans="1:10" s="374" customFormat="1">
      <c r="A457" s="1459"/>
      <c r="B457" s="1460"/>
      <c r="C457" s="1448"/>
      <c r="D457" s="1460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1"/>
    </row>
    <row r="458" spans="1:10" s="374" customFormat="1">
      <c r="A458" s="1459"/>
      <c r="B458" s="1460"/>
      <c r="C458" s="1448"/>
      <c r="D458" s="1460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1"/>
    </row>
    <row r="459" spans="1:10" s="374" customFormat="1">
      <c r="A459" s="1459"/>
      <c r="B459" s="1460"/>
      <c r="C459" s="1448"/>
      <c r="D459" s="1460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1"/>
    </row>
    <row r="460" spans="1:10" s="374" customFormat="1">
      <c r="A460" s="1459"/>
      <c r="B460" s="1460"/>
      <c r="C460" s="1448"/>
      <c r="D460" s="1460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1"/>
    </row>
    <row r="461" spans="1:10" s="374" customFormat="1">
      <c r="A461" s="1459"/>
      <c r="B461" s="1460"/>
      <c r="C461" s="1448"/>
      <c r="D461" s="1460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1"/>
    </row>
    <row r="462" spans="1:10" s="374" customFormat="1">
      <c r="A462" s="1459"/>
      <c r="B462" s="1460"/>
      <c r="C462" s="1448"/>
      <c r="D462" s="1460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1"/>
    </row>
    <row r="463" spans="1:10" s="374" customFormat="1" ht="36">
      <c r="A463" s="1459"/>
      <c r="B463" s="1460"/>
      <c r="C463" s="1448"/>
      <c r="D463" s="1460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1"/>
    </row>
    <row r="464" spans="1:10" s="374" customFormat="1">
      <c r="A464" s="1459"/>
      <c r="B464" s="1460"/>
      <c r="C464" s="1448"/>
      <c r="D464" s="1460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1"/>
    </row>
    <row r="465" spans="1:10" s="374" customFormat="1">
      <c r="A465" s="1459"/>
      <c r="B465" s="1460"/>
      <c r="C465" s="1448"/>
      <c r="D465" s="1460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1"/>
    </row>
    <row r="466" spans="1:10" s="374" customFormat="1">
      <c r="A466" s="1459"/>
      <c r="B466" s="1460"/>
      <c r="C466" s="1448"/>
      <c r="D466" s="1460" t="s">
        <v>2024</v>
      </c>
      <c r="E466" s="1460" t="s">
        <v>2025</v>
      </c>
      <c r="F466" s="1459" t="s">
        <v>1686</v>
      </c>
      <c r="G466" s="400" t="s">
        <v>2026</v>
      </c>
      <c r="H466" s="432">
        <v>1632</v>
      </c>
      <c r="I466" s="527">
        <v>8160</v>
      </c>
      <c r="J466" s="1501"/>
    </row>
    <row r="467" spans="1:10" s="374" customFormat="1">
      <c r="A467" s="1459"/>
      <c r="B467" s="1460"/>
      <c r="C467" s="1448"/>
      <c r="D467" s="1460"/>
      <c r="E467" s="1460"/>
      <c r="F467" s="1459"/>
      <c r="G467" s="400" t="s">
        <v>2027</v>
      </c>
      <c r="H467" s="432">
        <v>2532</v>
      </c>
      <c r="I467" s="527">
        <v>15192</v>
      </c>
      <c r="J467" s="1501"/>
    </row>
    <row r="468" spans="1:10" s="374" customFormat="1">
      <c r="A468" s="1459"/>
      <c r="B468" s="1460"/>
      <c r="C468" s="1448"/>
      <c r="D468" s="1460"/>
      <c r="E468" s="1460"/>
      <c r="F468" s="1459"/>
      <c r="G468" s="400" t="s">
        <v>2028</v>
      </c>
      <c r="H468" s="432">
        <v>677.7</v>
      </c>
      <c r="I468" s="527">
        <v>1321.5150000000001</v>
      </c>
      <c r="J468" s="1501"/>
    </row>
    <row r="469" spans="1:10" s="374" customFormat="1" ht="24">
      <c r="A469" s="1459"/>
      <c r="B469" s="1460"/>
      <c r="C469" s="1448"/>
      <c r="D469" s="1460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1"/>
    </row>
    <row r="470" spans="1:10" s="374" customFormat="1">
      <c r="A470" s="1459"/>
      <c r="B470" s="1460"/>
      <c r="C470" s="1448"/>
      <c r="D470" s="1460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1"/>
    </row>
    <row r="471" spans="1:10" s="374" customFormat="1">
      <c r="A471" s="1459"/>
      <c r="B471" s="1460"/>
      <c r="C471" s="1448"/>
      <c r="D471" s="1460"/>
      <c r="E471" s="1460" t="s">
        <v>2031</v>
      </c>
      <c r="F471" s="1459" t="s">
        <v>1686</v>
      </c>
      <c r="G471" s="400">
        <v>35.4</v>
      </c>
      <c r="H471" s="432">
        <v>42.24</v>
      </c>
      <c r="I471" s="527">
        <v>1495.296</v>
      </c>
      <c r="J471" s="1501"/>
    </row>
    <row r="472" spans="1:10" s="374" customFormat="1">
      <c r="A472" s="1459"/>
      <c r="B472" s="1460"/>
      <c r="C472" s="1448"/>
      <c r="D472" s="1460"/>
      <c r="E472" s="1460"/>
      <c r="F472" s="1459"/>
      <c r="G472" s="400">
        <v>47.4</v>
      </c>
      <c r="H472" s="432">
        <v>260</v>
      </c>
      <c r="I472" s="527">
        <v>12324</v>
      </c>
      <c r="J472" s="1501"/>
    </row>
    <row r="473" spans="1:10" s="374" customFormat="1">
      <c r="A473" s="1459"/>
      <c r="B473" s="1460"/>
      <c r="C473" s="1448"/>
      <c r="D473" s="1460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1"/>
    </row>
    <row r="474" spans="1:10" s="374" customFormat="1">
      <c r="A474" s="1459"/>
      <c r="B474" s="1460"/>
      <c r="C474" s="1448"/>
      <c r="D474" s="1460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1"/>
    </row>
    <row r="475" spans="1:10" s="374" customFormat="1">
      <c r="A475" s="1459"/>
      <c r="B475" s="1460"/>
      <c r="C475" s="1448"/>
      <c r="D475" s="1460"/>
      <c r="E475" s="1460" t="s">
        <v>2034</v>
      </c>
      <c r="F475" s="1459" t="s">
        <v>1686</v>
      </c>
      <c r="G475" s="400">
        <v>340</v>
      </c>
      <c r="H475" s="432">
        <v>280</v>
      </c>
      <c r="I475" s="527">
        <v>95200</v>
      </c>
      <c r="J475" s="1501"/>
    </row>
    <row r="476" spans="1:10" s="374" customFormat="1">
      <c r="A476" s="1459"/>
      <c r="B476" s="1460"/>
      <c r="C476" s="1448"/>
      <c r="D476" s="1460"/>
      <c r="E476" s="1460"/>
      <c r="F476" s="1459"/>
      <c r="G476" s="400" t="s">
        <v>2035</v>
      </c>
      <c r="H476" s="432">
        <v>249.07</v>
      </c>
      <c r="I476" s="527">
        <v>22416.3</v>
      </c>
      <c r="J476" s="1501"/>
    </row>
    <row r="477" spans="1:10" s="374" customFormat="1">
      <c r="A477" s="1459"/>
      <c r="B477" s="1460"/>
      <c r="C477" s="1448"/>
      <c r="D477" s="1460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1"/>
    </row>
    <row r="478" spans="1:10" s="374" customFormat="1">
      <c r="A478" s="1459"/>
      <c r="B478" s="1460"/>
      <c r="C478" s="1448"/>
      <c r="D478" s="1460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1"/>
    </row>
    <row r="479" spans="1:10" s="374" customFormat="1">
      <c r="A479" s="1459"/>
      <c r="B479" s="1460"/>
      <c r="C479" s="1448"/>
      <c r="D479" s="1460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1"/>
    </row>
    <row r="480" spans="1:10" s="374" customFormat="1">
      <c r="A480" s="1459"/>
      <c r="B480" s="1460"/>
      <c r="C480" s="1448"/>
      <c r="D480" s="1460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1"/>
    </row>
    <row r="481" spans="1:10" s="374" customFormat="1">
      <c r="A481" s="1459"/>
      <c r="B481" s="1460"/>
      <c r="C481" s="1448"/>
      <c r="D481" s="1460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1"/>
    </row>
    <row r="482" spans="1:10" s="374" customFormat="1" ht="24">
      <c r="A482" s="1459"/>
      <c r="B482" s="1460"/>
      <c r="C482" s="1448"/>
      <c r="D482" s="1460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1"/>
    </row>
    <row r="483" spans="1:10" s="374" customFormat="1">
      <c r="A483" s="1459"/>
      <c r="B483" s="1460"/>
      <c r="C483" s="1448"/>
      <c r="D483" s="1460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1"/>
    </row>
    <row r="484" spans="1:10" s="374" customFormat="1">
      <c r="A484" s="1459"/>
      <c r="B484" s="1460"/>
      <c r="C484" s="1448"/>
      <c r="D484" s="1460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1"/>
    </row>
    <row r="485" spans="1:10" s="374" customFormat="1">
      <c r="A485" s="1459"/>
      <c r="B485" s="1460"/>
      <c r="C485" s="1448"/>
      <c r="D485" s="1460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1"/>
    </row>
    <row r="486" spans="1:10" s="374" customFormat="1">
      <c r="A486" s="1459"/>
      <c r="B486" s="1460"/>
      <c r="C486" s="1448"/>
      <c r="D486" s="1460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1"/>
    </row>
    <row r="487" spans="1:10" s="374" customFormat="1" ht="24">
      <c r="A487" s="1459"/>
      <c r="B487" s="1460"/>
      <c r="C487" s="1448"/>
      <c r="D487" s="1460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1"/>
    </row>
    <row r="488" spans="1:10" s="374" customFormat="1" ht="36">
      <c r="A488" s="1459"/>
      <c r="B488" s="1460"/>
      <c r="C488" s="1448"/>
      <c r="D488" s="1460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1"/>
    </row>
    <row r="489" spans="1:10" s="374" customFormat="1">
      <c r="A489" s="1459"/>
      <c r="B489" s="1460"/>
      <c r="C489" s="1448"/>
      <c r="D489" s="1460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1"/>
    </row>
    <row r="490" spans="1:10" s="374" customFormat="1" ht="24">
      <c r="A490" s="1459"/>
      <c r="B490" s="1460"/>
      <c r="C490" s="1448"/>
      <c r="D490" s="1460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1"/>
    </row>
    <row r="491" spans="1:10" s="374" customFormat="1">
      <c r="A491" s="1459"/>
      <c r="B491" s="1460"/>
      <c r="C491" s="1448"/>
      <c r="D491" s="1460"/>
      <c r="E491" s="428" t="s">
        <v>2048</v>
      </c>
      <c r="F491" s="429" t="s">
        <v>1382</v>
      </c>
      <c r="G491" s="400">
        <v>0</v>
      </c>
      <c r="H491" s="432"/>
      <c r="I491" s="527"/>
      <c r="J491" s="1501"/>
    </row>
    <row r="492" spans="1:10" s="374" customFormat="1">
      <c r="A492" s="1459"/>
      <c r="B492" s="1460"/>
      <c r="C492" s="1448"/>
      <c r="D492" s="433" t="s">
        <v>1332</v>
      </c>
      <c r="E492" s="428"/>
      <c r="F492" s="429"/>
      <c r="G492" s="403"/>
      <c r="H492" s="404"/>
      <c r="I492" s="510">
        <v>4179388.0122000002</v>
      </c>
      <c r="J492" s="1501"/>
    </row>
    <row r="493" spans="1:10" s="374" customFormat="1" ht="24">
      <c r="A493" s="1459"/>
      <c r="B493" s="1460"/>
      <c r="C493" s="1448"/>
      <c r="D493" s="367" t="s">
        <v>1742</v>
      </c>
      <c r="E493" s="428"/>
      <c r="F493" s="429"/>
      <c r="G493" s="403"/>
      <c r="H493" s="404"/>
      <c r="I493" s="510">
        <v>417938.80122000002</v>
      </c>
      <c r="J493" s="1501"/>
    </row>
    <row r="494" spans="1:10" s="374" customFormat="1">
      <c r="A494" s="1459"/>
      <c r="B494" s="1460"/>
      <c r="C494" s="1448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1"/>
    </row>
    <row r="495" spans="1:10" s="374" customFormat="1">
      <c r="A495" s="1459"/>
      <c r="B495" s="1460"/>
      <c r="C495" s="1448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1"/>
    </row>
    <row r="496" spans="1:10" s="374" customFormat="1">
      <c r="A496" s="1459"/>
      <c r="B496" s="1460"/>
      <c r="C496" s="1448"/>
      <c r="D496" s="433" t="s">
        <v>1342</v>
      </c>
      <c r="E496" s="428"/>
      <c r="F496" s="429"/>
      <c r="G496" s="403"/>
      <c r="H496" s="404"/>
      <c r="I496" s="510">
        <v>4702326.8134199996</v>
      </c>
      <c r="J496" s="1502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8">
        <v>1</v>
      </c>
      <c r="B498" s="1468" t="s">
        <v>266</v>
      </c>
      <c r="C498" s="1441" t="s">
        <v>1312</v>
      </c>
      <c r="D498" s="1441" t="s">
        <v>2052</v>
      </c>
      <c r="E498" s="365" t="s">
        <v>2053</v>
      </c>
      <c r="F498" s="385" t="s">
        <v>1315</v>
      </c>
      <c r="G498" s="75">
        <v>610</v>
      </c>
      <c r="H498" s="1481">
        <v>51</v>
      </c>
      <c r="I498" s="1457">
        <v>31110</v>
      </c>
      <c r="J498" s="1507">
        <f>ROUND(I508*0.9,0)</f>
        <v>561109</v>
      </c>
    </row>
    <row r="499" spans="1:10" s="453" customFormat="1">
      <c r="A499" s="1439"/>
      <c r="B499" s="1469"/>
      <c r="C499" s="1442"/>
      <c r="D499" s="1442"/>
      <c r="E499" s="365" t="s">
        <v>2054</v>
      </c>
      <c r="F499" s="385" t="s">
        <v>1315</v>
      </c>
      <c r="G499" s="75">
        <v>610</v>
      </c>
      <c r="H499" s="1481"/>
      <c r="I499" s="1457"/>
      <c r="J499" s="1505"/>
    </row>
    <row r="500" spans="1:10" s="455" customFormat="1">
      <c r="A500" s="1439"/>
      <c r="B500" s="1469"/>
      <c r="C500" s="1442"/>
      <c r="D500" s="1442"/>
      <c r="E500" s="454" t="s">
        <v>2055</v>
      </c>
      <c r="F500" s="1482" t="s">
        <v>1315</v>
      </c>
      <c r="G500" s="75">
        <v>484.42</v>
      </c>
      <c r="H500" s="373">
        <v>199.5</v>
      </c>
      <c r="I500" s="527">
        <v>96641.79</v>
      </c>
      <c r="J500" s="1505"/>
    </row>
    <row r="501" spans="1:10" s="455" customFormat="1">
      <c r="A501" s="1439"/>
      <c r="B501" s="1469"/>
      <c r="C501" s="1442"/>
      <c r="D501" s="1442"/>
      <c r="E501" s="454" t="s">
        <v>2056</v>
      </c>
      <c r="F501" s="1482"/>
      <c r="G501" s="75">
        <v>125.58</v>
      </c>
      <c r="H501" s="373">
        <v>240</v>
      </c>
      <c r="I501" s="527">
        <v>30139.200000000001</v>
      </c>
      <c r="J501" s="1505"/>
    </row>
    <row r="502" spans="1:10" s="455" customFormat="1" ht="24">
      <c r="A502" s="1439"/>
      <c r="B502" s="1469"/>
      <c r="C502" s="1442"/>
      <c r="D502" s="1441" t="s">
        <v>1961</v>
      </c>
      <c r="E502" s="365" t="s">
        <v>2057</v>
      </c>
      <c r="F502" s="385" t="s">
        <v>1315</v>
      </c>
      <c r="G502" s="75">
        <v>1324</v>
      </c>
      <c r="H502" s="1481">
        <v>51</v>
      </c>
      <c r="I502" s="1457">
        <v>67524</v>
      </c>
      <c r="J502" s="1505"/>
    </row>
    <row r="503" spans="1:10" s="455" customFormat="1">
      <c r="A503" s="1439"/>
      <c r="B503" s="1469"/>
      <c r="C503" s="1442"/>
      <c r="D503" s="1442"/>
      <c r="E503" s="365" t="s">
        <v>2054</v>
      </c>
      <c r="F503" s="385" t="s">
        <v>1315</v>
      </c>
      <c r="G503" s="75">
        <v>1324</v>
      </c>
      <c r="H503" s="1481"/>
      <c r="I503" s="1457"/>
      <c r="J503" s="1505"/>
    </row>
    <row r="504" spans="1:10" s="455" customFormat="1">
      <c r="A504" s="1439"/>
      <c r="B504" s="1469"/>
      <c r="C504" s="1442"/>
      <c r="D504" s="1443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5"/>
    </row>
    <row r="505" spans="1:10" s="453" customFormat="1">
      <c r="A505" s="1466"/>
      <c r="B505" s="1470"/>
      <c r="C505" s="1472"/>
      <c r="D505" s="458" t="s">
        <v>1332</v>
      </c>
      <c r="E505" s="459"/>
      <c r="F505" s="460"/>
      <c r="G505" s="461"/>
      <c r="H505" s="462"/>
      <c r="I505" s="510">
        <v>503454.99</v>
      </c>
      <c r="J505" s="1505"/>
    </row>
    <row r="506" spans="1:10" s="453" customFormat="1">
      <c r="A506" s="1466"/>
      <c r="B506" s="1470"/>
      <c r="C506" s="1472"/>
      <c r="D506" s="458" t="s">
        <v>1742</v>
      </c>
      <c r="E506" s="459"/>
      <c r="F506" s="460"/>
      <c r="G506" s="463"/>
      <c r="H506" s="462"/>
      <c r="I506" s="510">
        <v>60000</v>
      </c>
      <c r="J506" s="1505"/>
    </row>
    <row r="507" spans="1:10" s="455" customFormat="1">
      <c r="A507" s="1439"/>
      <c r="B507" s="1469"/>
      <c r="C507" s="1442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5"/>
    </row>
    <row r="508" spans="1:10" s="453" customFormat="1">
      <c r="A508" s="1467"/>
      <c r="B508" s="1471"/>
      <c r="C508" s="1473"/>
      <c r="D508" s="458" t="s">
        <v>1342</v>
      </c>
      <c r="E508" s="459"/>
      <c r="F508" s="460"/>
      <c r="G508" s="468"/>
      <c r="H508" s="462"/>
      <c r="I508" s="510">
        <v>623454.99</v>
      </c>
      <c r="J508" s="1506"/>
    </row>
    <row r="509" spans="1:10" s="455" customFormat="1">
      <c r="A509" s="1474">
        <v>2</v>
      </c>
      <c r="B509" s="1476" t="s">
        <v>670</v>
      </c>
      <c r="C509" s="1478" t="s">
        <v>1312</v>
      </c>
      <c r="D509" s="1438" t="s">
        <v>2060</v>
      </c>
      <c r="E509" s="1468" t="s">
        <v>2061</v>
      </c>
      <c r="F509" s="1438" t="s">
        <v>1745</v>
      </c>
      <c r="G509" s="469" t="s">
        <v>2062</v>
      </c>
      <c r="H509" s="457">
        <v>1632</v>
      </c>
      <c r="I509" s="527">
        <v>17952</v>
      </c>
      <c r="J509" s="1507">
        <f>ROUND(I523*0.9,0)</f>
        <v>956698</v>
      </c>
    </row>
    <row r="510" spans="1:10" s="455" customFormat="1">
      <c r="A510" s="1474"/>
      <c r="B510" s="1476"/>
      <c r="C510" s="1478"/>
      <c r="D510" s="1439"/>
      <c r="E510" s="1480"/>
      <c r="F510" s="1440"/>
      <c r="G510" s="470" t="s">
        <v>2063</v>
      </c>
      <c r="H510" s="457">
        <v>2532</v>
      </c>
      <c r="I510" s="527">
        <v>5064</v>
      </c>
      <c r="J510" s="1505"/>
    </row>
    <row r="511" spans="1:10" s="455" customFormat="1">
      <c r="A511" s="1474"/>
      <c r="B511" s="1476"/>
      <c r="C511" s="1478"/>
      <c r="D511" s="1439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5"/>
    </row>
    <row r="512" spans="1:10" s="455" customFormat="1">
      <c r="A512" s="1474"/>
      <c r="B512" s="1476"/>
      <c r="C512" s="1478"/>
      <c r="D512" s="1439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5"/>
    </row>
    <row r="513" spans="1:10" s="455" customFormat="1">
      <c r="A513" s="1474"/>
      <c r="B513" s="1476"/>
      <c r="C513" s="1478"/>
      <c r="D513" s="1439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5"/>
    </row>
    <row r="514" spans="1:10" s="455" customFormat="1">
      <c r="A514" s="1474"/>
      <c r="B514" s="1476"/>
      <c r="C514" s="1478"/>
      <c r="D514" s="1439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5"/>
    </row>
    <row r="515" spans="1:10" s="455" customFormat="1">
      <c r="A515" s="1474"/>
      <c r="B515" s="1476"/>
      <c r="C515" s="1478"/>
      <c r="D515" s="1439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5"/>
    </row>
    <row r="516" spans="1:10" s="455" customFormat="1">
      <c r="A516" s="1474"/>
      <c r="B516" s="1476"/>
      <c r="C516" s="1478"/>
      <c r="D516" s="1440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5"/>
    </row>
    <row r="517" spans="1:10" s="455" customFormat="1" ht="24">
      <c r="A517" s="1474"/>
      <c r="B517" s="1476"/>
      <c r="C517" s="1478"/>
      <c r="D517" s="1441" t="s">
        <v>2070</v>
      </c>
      <c r="E517" s="465" t="s">
        <v>2071</v>
      </c>
      <c r="F517" s="466" t="s">
        <v>1315</v>
      </c>
      <c r="G517" s="467">
        <v>2250</v>
      </c>
      <c r="H517" s="1483">
        <v>51</v>
      </c>
      <c r="I517" s="1457">
        <v>114750</v>
      </c>
      <c r="J517" s="1505"/>
    </row>
    <row r="518" spans="1:10" s="455" customFormat="1">
      <c r="A518" s="1474"/>
      <c r="B518" s="1476"/>
      <c r="C518" s="1478"/>
      <c r="D518" s="1442"/>
      <c r="E518" s="465" t="s">
        <v>2054</v>
      </c>
      <c r="F518" s="466" t="s">
        <v>1315</v>
      </c>
      <c r="G518" s="467">
        <v>2250</v>
      </c>
      <c r="H518" s="1483"/>
      <c r="I518" s="1457"/>
      <c r="J518" s="1505"/>
    </row>
    <row r="519" spans="1:10" s="455" customFormat="1">
      <c r="A519" s="1474"/>
      <c r="B519" s="1476"/>
      <c r="C519" s="1478"/>
      <c r="D519" s="1443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5"/>
    </row>
    <row r="520" spans="1:10" s="453" customFormat="1">
      <c r="A520" s="1475"/>
      <c r="B520" s="1477"/>
      <c r="C520" s="1479"/>
      <c r="D520" s="458" t="s">
        <v>1332</v>
      </c>
      <c r="E520" s="459"/>
      <c r="F520" s="460"/>
      <c r="G520" s="463"/>
      <c r="H520" s="462"/>
      <c r="I520" s="510">
        <v>922319.59999999905</v>
      </c>
      <c r="J520" s="1505"/>
    </row>
    <row r="521" spans="1:10" s="453" customFormat="1">
      <c r="A521" s="1475"/>
      <c r="B521" s="1477"/>
      <c r="C521" s="1479"/>
      <c r="D521" s="458" t="s">
        <v>1742</v>
      </c>
      <c r="E521" s="459"/>
      <c r="F521" s="460"/>
      <c r="G521" s="463"/>
      <c r="H521" s="462"/>
      <c r="I521" s="510">
        <v>110678.352</v>
      </c>
      <c r="J521" s="1505"/>
    </row>
    <row r="522" spans="1:10" s="455" customFormat="1">
      <c r="A522" s="1474"/>
      <c r="B522" s="1476"/>
      <c r="C522" s="1478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5"/>
    </row>
    <row r="523" spans="1:10" s="453" customFormat="1">
      <c r="A523" s="1475"/>
      <c r="B523" s="1477"/>
      <c r="C523" s="1479"/>
      <c r="D523" s="458" t="s">
        <v>1342</v>
      </c>
      <c r="E523" s="459"/>
      <c r="F523" s="460"/>
      <c r="G523" s="468"/>
      <c r="H523" s="462"/>
      <c r="I523" s="510">
        <v>1062997.952</v>
      </c>
      <c r="J523" s="1506"/>
    </row>
    <row r="524" spans="1:10" s="455" customFormat="1" ht="24">
      <c r="A524" s="1474">
        <v>3</v>
      </c>
      <c r="B524" s="1476" t="s">
        <v>2074</v>
      </c>
      <c r="C524" s="1478" t="s">
        <v>1312</v>
      </c>
      <c r="D524" s="1438" t="s">
        <v>2075</v>
      </c>
      <c r="E524" s="465" t="s">
        <v>2076</v>
      </c>
      <c r="F524" s="466" t="s">
        <v>1315</v>
      </c>
      <c r="G524" s="469">
        <v>749</v>
      </c>
      <c r="H524" s="1483">
        <v>380</v>
      </c>
      <c r="I524" s="1457">
        <v>284620</v>
      </c>
      <c r="J524" s="1507">
        <f>ROUND(I535*0.9,0)</f>
        <v>868907</v>
      </c>
    </row>
    <row r="525" spans="1:10" s="455" customFormat="1" ht="24">
      <c r="A525" s="1474"/>
      <c r="B525" s="1476"/>
      <c r="C525" s="1478"/>
      <c r="D525" s="1440"/>
      <c r="E525" s="465" t="s">
        <v>1935</v>
      </c>
      <c r="F525" s="466" t="s">
        <v>1315</v>
      </c>
      <c r="G525" s="467">
        <v>749</v>
      </c>
      <c r="H525" s="1483"/>
      <c r="I525" s="1457"/>
      <c r="J525" s="1505"/>
    </row>
    <row r="526" spans="1:10" s="455" customFormat="1" ht="24">
      <c r="A526" s="1474"/>
      <c r="B526" s="1476"/>
      <c r="C526" s="1478"/>
      <c r="D526" s="1438" t="s">
        <v>2077</v>
      </c>
      <c r="E526" s="465" t="s">
        <v>2053</v>
      </c>
      <c r="F526" s="466" t="s">
        <v>1315</v>
      </c>
      <c r="G526" s="467">
        <v>425.5</v>
      </c>
      <c r="H526" s="1483">
        <v>51</v>
      </c>
      <c r="I526" s="1457">
        <v>21700.5</v>
      </c>
      <c r="J526" s="1505"/>
    </row>
    <row r="527" spans="1:10" s="455" customFormat="1">
      <c r="A527" s="1474"/>
      <c r="B527" s="1476"/>
      <c r="C527" s="1478"/>
      <c r="D527" s="1439"/>
      <c r="E527" s="465" t="s">
        <v>2054</v>
      </c>
      <c r="F527" s="466" t="s">
        <v>1315</v>
      </c>
      <c r="G527" s="467">
        <v>425.5</v>
      </c>
      <c r="H527" s="1483"/>
      <c r="I527" s="1457"/>
      <c r="J527" s="1505"/>
    </row>
    <row r="528" spans="1:10" s="455" customFormat="1">
      <c r="A528" s="1474"/>
      <c r="B528" s="1476"/>
      <c r="C528" s="1478"/>
      <c r="D528" s="1440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5"/>
    </row>
    <row r="529" spans="1:10" s="455" customFormat="1" ht="24">
      <c r="A529" s="1474"/>
      <c r="B529" s="1476"/>
      <c r="C529" s="1478"/>
      <c r="D529" s="1438" t="s">
        <v>1961</v>
      </c>
      <c r="E529" s="465" t="s">
        <v>2071</v>
      </c>
      <c r="F529" s="466" t="s">
        <v>1315</v>
      </c>
      <c r="G529" s="467">
        <v>1556</v>
      </c>
      <c r="H529" s="1483">
        <v>51</v>
      </c>
      <c r="I529" s="1457">
        <v>79356</v>
      </c>
      <c r="J529" s="1505"/>
    </row>
    <row r="530" spans="1:10" s="455" customFormat="1">
      <c r="A530" s="1474"/>
      <c r="B530" s="1476"/>
      <c r="C530" s="1478"/>
      <c r="D530" s="1439"/>
      <c r="E530" s="465" t="s">
        <v>2054</v>
      </c>
      <c r="F530" s="466" t="s">
        <v>1315</v>
      </c>
      <c r="G530" s="467">
        <v>1556</v>
      </c>
      <c r="H530" s="1483"/>
      <c r="I530" s="1457"/>
      <c r="J530" s="1505"/>
    </row>
    <row r="531" spans="1:10" s="455" customFormat="1">
      <c r="A531" s="1474"/>
      <c r="B531" s="1476"/>
      <c r="C531" s="1478"/>
      <c r="D531" s="1440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5"/>
    </row>
    <row r="532" spans="1:10" s="453" customFormat="1">
      <c r="A532" s="1475"/>
      <c r="B532" s="1477"/>
      <c r="C532" s="1479"/>
      <c r="D532" s="458" t="s">
        <v>1332</v>
      </c>
      <c r="E532" s="459"/>
      <c r="F532" s="460"/>
      <c r="G532" s="463"/>
      <c r="H532" s="462"/>
      <c r="I532" s="510">
        <v>814556.5</v>
      </c>
      <c r="J532" s="1505"/>
    </row>
    <row r="533" spans="1:10" s="453" customFormat="1">
      <c r="A533" s="1475"/>
      <c r="B533" s="1477"/>
      <c r="C533" s="1479"/>
      <c r="D533" s="458" t="s">
        <v>1742</v>
      </c>
      <c r="E533" s="459"/>
      <c r="F533" s="460"/>
      <c r="G533" s="463"/>
      <c r="H533" s="462"/>
      <c r="I533" s="510">
        <v>90896</v>
      </c>
      <c r="J533" s="1505"/>
    </row>
    <row r="534" spans="1:10" s="455" customFormat="1">
      <c r="A534" s="1474"/>
      <c r="B534" s="1476"/>
      <c r="C534" s="1478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5"/>
    </row>
    <row r="535" spans="1:10" s="453" customFormat="1">
      <c r="A535" s="1475"/>
      <c r="B535" s="1477"/>
      <c r="C535" s="1479"/>
      <c r="D535" s="458" t="s">
        <v>1342</v>
      </c>
      <c r="E535" s="459"/>
      <c r="F535" s="460"/>
      <c r="G535" s="468"/>
      <c r="H535" s="462"/>
      <c r="I535" s="510">
        <v>965452.5</v>
      </c>
      <c r="J535" s="1506"/>
    </row>
    <row r="536" spans="1:10" s="455" customFormat="1">
      <c r="A536" s="1474">
        <v>4</v>
      </c>
      <c r="B536" s="1476" t="s">
        <v>2078</v>
      </c>
      <c r="C536" s="1478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7">
        <f>ROUND(I543*0.9,0)</f>
        <v>2424196</v>
      </c>
    </row>
    <row r="537" spans="1:10" s="455" customFormat="1" ht="24">
      <c r="A537" s="1474"/>
      <c r="B537" s="1476"/>
      <c r="C537" s="1478"/>
      <c r="D537" s="1438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5"/>
    </row>
    <row r="538" spans="1:10" s="455" customFormat="1">
      <c r="A538" s="1474"/>
      <c r="B538" s="1476"/>
      <c r="C538" s="1478"/>
      <c r="D538" s="1439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5"/>
    </row>
    <row r="539" spans="1:10" s="455" customFormat="1" ht="24">
      <c r="A539" s="1474"/>
      <c r="B539" s="1476"/>
      <c r="C539" s="1478"/>
      <c r="D539" s="1440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5"/>
    </row>
    <row r="540" spans="1:10" s="453" customFormat="1">
      <c r="A540" s="1475"/>
      <c r="B540" s="1477"/>
      <c r="C540" s="1479"/>
      <c r="D540" s="458" t="s">
        <v>1332</v>
      </c>
      <c r="E540" s="459"/>
      <c r="F540" s="460"/>
      <c r="G540" s="463"/>
      <c r="H540" s="462"/>
      <c r="I540" s="510">
        <v>2421410</v>
      </c>
      <c r="J540" s="1505"/>
    </row>
    <row r="541" spans="1:10" s="453" customFormat="1">
      <c r="A541" s="1475"/>
      <c r="B541" s="1477"/>
      <c r="C541" s="1479"/>
      <c r="D541" s="458" t="s">
        <v>1742</v>
      </c>
      <c r="E541" s="459"/>
      <c r="F541" s="460"/>
      <c r="G541" s="463"/>
      <c r="H541" s="462"/>
      <c r="I541" s="510">
        <v>242141</v>
      </c>
      <c r="J541" s="1505"/>
    </row>
    <row r="542" spans="1:10" s="455" customFormat="1">
      <c r="A542" s="1474"/>
      <c r="B542" s="1476"/>
      <c r="C542" s="1478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5"/>
    </row>
    <row r="543" spans="1:10" s="453" customFormat="1">
      <c r="A543" s="1484"/>
      <c r="B543" s="1485"/>
      <c r="C543" s="1486"/>
      <c r="D543" s="474" t="s">
        <v>1342</v>
      </c>
      <c r="E543" s="475"/>
      <c r="F543" s="476"/>
      <c r="G543" s="477"/>
      <c r="H543" s="462"/>
      <c r="I543" s="510">
        <v>2693551</v>
      </c>
      <c r="J543" s="1506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4">
        <v>1</v>
      </c>
      <c r="B545" s="1476" t="s">
        <v>165</v>
      </c>
      <c r="C545" s="1478" t="s">
        <v>1312</v>
      </c>
      <c r="D545" s="1438" t="s">
        <v>2080</v>
      </c>
      <c r="E545" s="465" t="s">
        <v>2081</v>
      </c>
      <c r="F545" s="466" t="s">
        <v>1315</v>
      </c>
      <c r="G545" s="1441">
        <v>1750</v>
      </c>
      <c r="H545" s="1483">
        <v>400</v>
      </c>
      <c r="I545" s="1457">
        <v>700000</v>
      </c>
      <c r="J545" s="1507">
        <f>ROUND(I551*0.9,0)</f>
        <v>738176</v>
      </c>
    </row>
    <row r="546" spans="1:239" s="483" customFormat="1">
      <c r="A546" s="1474"/>
      <c r="B546" s="1476"/>
      <c r="C546" s="1478"/>
      <c r="D546" s="1440"/>
      <c r="E546" s="465" t="s">
        <v>2082</v>
      </c>
      <c r="F546" s="466" t="s">
        <v>1315</v>
      </c>
      <c r="G546" s="1443"/>
      <c r="H546" s="1483"/>
      <c r="I546" s="1457"/>
      <c r="J546" s="1505"/>
    </row>
    <row r="547" spans="1:239" s="483" customFormat="1">
      <c r="A547" s="1474"/>
      <c r="B547" s="1476"/>
      <c r="C547" s="1478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5"/>
    </row>
    <row r="548" spans="1:239" s="485" customFormat="1">
      <c r="A548" s="1475"/>
      <c r="B548" s="1477"/>
      <c r="C548" s="1479"/>
      <c r="D548" s="458" t="s">
        <v>1332</v>
      </c>
      <c r="E548" s="459"/>
      <c r="F548" s="460"/>
      <c r="G548" s="463"/>
      <c r="H548" s="462"/>
      <c r="I548" s="510">
        <v>714460</v>
      </c>
      <c r="J548" s="1505"/>
    </row>
    <row r="549" spans="1:239" s="485" customFormat="1">
      <c r="A549" s="1475"/>
      <c r="B549" s="1477"/>
      <c r="C549" s="1479"/>
      <c r="D549" s="458" t="s">
        <v>1742</v>
      </c>
      <c r="E549" s="459"/>
      <c r="F549" s="460"/>
      <c r="G549" s="463"/>
      <c r="H549" s="462"/>
      <c r="I549" s="510">
        <v>85735.2</v>
      </c>
      <c r="J549" s="1505"/>
    </row>
    <row r="550" spans="1:239" s="483" customFormat="1">
      <c r="A550" s="1474"/>
      <c r="B550" s="1476"/>
      <c r="C550" s="1478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5"/>
    </row>
    <row r="551" spans="1:239" s="485" customFormat="1">
      <c r="A551" s="1475"/>
      <c r="B551" s="1477"/>
      <c r="C551" s="1479"/>
      <c r="D551" s="458" t="s">
        <v>1342</v>
      </c>
      <c r="E551" s="459"/>
      <c r="F551" s="460"/>
      <c r="G551" s="468"/>
      <c r="H551" s="462"/>
      <c r="I551" s="510">
        <v>820195.2</v>
      </c>
      <c r="J551" s="1506"/>
    </row>
    <row r="552" spans="1:239" s="483" customFormat="1">
      <c r="A552" s="1474">
        <v>2</v>
      </c>
      <c r="B552" s="1476" t="s">
        <v>166</v>
      </c>
      <c r="C552" s="1478" t="s">
        <v>2085</v>
      </c>
      <c r="D552" s="1438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7">
        <f>ROUND(I558*0.8,0)</f>
        <v>123542</v>
      </c>
    </row>
    <row r="553" spans="1:239" s="483" customFormat="1">
      <c r="A553" s="1474"/>
      <c r="B553" s="1476"/>
      <c r="C553" s="1478"/>
      <c r="D553" s="1439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5"/>
    </row>
    <row r="554" spans="1:239" s="483" customFormat="1">
      <c r="A554" s="1474"/>
      <c r="B554" s="1476"/>
      <c r="C554" s="1478"/>
      <c r="D554" s="1439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5"/>
    </row>
    <row r="555" spans="1:239" s="483" customFormat="1" ht="45" customHeight="1">
      <c r="A555" s="1474"/>
      <c r="B555" s="1476"/>
      <c r="C555" s="1478"/>
      <c r="D555" s="1439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5"/>
    </row>
    <row r="556" spans="1:239" s="485" customFormat="1" ht="45" customHeight="1">
      <c r="A556" s="1475"/>
      <c r="B556" s="1477"/>
      <c r="C556" s="1479"/>
      <c r="D556" s="458" t="s">
        <v>1332</v>
      </c>
      <c r="E556" s="459"/>
      <c r="F556" s="460"/>
      <c r="G556" s="463"/>
      <c r="H556" s="462"/>
      <c r="I556" s="510">
        <v>138348</v>
      </c>
      <c r="J556" s="1505"/>
    </row>
    <row r="557" spans="1:239" s="485" customFormat="1" ht="45" customHeight="1">
      <c r="A557" s="1475"/>
      <c r="B557" s="1477"/>
      <c r="C557" s="1479"/>
      <c r="D557" s="458" t="s">
        <v>1742</v>
      </c>
      <c r="E557" s="459"/>
      <c r="F557" s="460"/>
      <c r="G557" s="463"/>
      <c r="H557" s="462"/>
      <c r="I557" s="510">
        <v>16080</v>
      </c>
      <c r="J557" s="1505"/>
    </row>
    <row r="558" spans="1:239" s="485" customFormat="1" ht="45" customHeight="1">
      <c r="A558" s="1475"/>
      <c r="B558" s="1477"/>
      <c r="C558" s="1479"/>
      <c r="D558" s="458" t="s">
        <v>1342</v>
      </c>
      <c r="E558" s="459"/>
      <c r="F558" s="460"/>
      <c r="G558" s="468"/>
      <c r="H558" s="462"/>
      <c r="I558" s="510">
        <v>154428</v>
      </c>
      <c r="J558" s="1506"/>
    </row>
    <row r="559" spans="1:239" s="489" customFormat="1" ht="75" hidden="1" customHeight="1">
      <c r="A559" s="1468">
        <v>3</v>
      </c>
      <c r="B559" s="1468" t="s">
        <v>168</v>
      </c>
      <c r="C559" s="1435" t="s">
        <v>1312</v>
      </c>
      <c r="D559" s="1476" t="s">
        <v>2091</v>
      </c>
      <c r="E559" s="1476" t="s">
        <v>2092</v>
      </c>
      <c r="F559" s="1476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9"/>
      <c r="B560" s="1469"/>
      <c r="C560" s="1487"/>
      <c r="D560" s="1468"/>
      <c r="E560" s="1476"/>
      <c r="F560" s="1476"/>
      <c r="G560" s="473">
        <v>174</v>
      </c>
      <c r="H560" s="487">
        <v>189.9</v>
      </c>
      <c r="I560" s="490">
        <v>33042.6</v>
      </c>
      <c r="J560" s="1507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9"/>
      <c r="B561" s="1469"/>
      <c r="C561" s="1487"/>
      <c r="D561" s="1468"/>
      <c r="E561" s="1476"/>
      <c r="F561" s="1476"/>
      <c r="G561" s="473">
        <v>33</v>
      </c>
      <c r="H561" s="487">
        <v>249.07</v>
      </c>
      <c r="I561" s="491">
        <v>8219.31</v>
      </c>
      <c r="J561" s="1508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9"/>
      <c r="B562" s="1469"/>
      <c r="C562" s="1487"/>
      <c r="D562" s="1468"/>
      <c r="E562" s="1476"/>
      <c r="F562" s="1476"/>
      <c r="G562" s="473">
        <v>174</v>
      </c>
      <c r="H562" s="487">
        <v>150</v>
      </c>
      <c r="I562" s="491">
        <v>26100</v>
      </c>
      <c r="J562" s="1508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9"/>
      <c r="B563" s="1469"/>
      <c r="C563" s="1487"/>
      <c r="D563" s="1468"/>
      <c r="E563" s="1476"/>
      <c r="F563" s="1476"/>
      <c r="G563" s="473">
        <v>174</v>
      </c>
      <c r="H563" s="487">
        <v>241.011494252874</v>
      </c>
      <c r="I563" s="491">
        <v>41936.000000000102</v>
      </c>
      <c r="J563" s="1508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9"/>
      <c r="B564" s="1469"/>
      <c r="C564" s="1487"/>
      <c r="D564" s="1468"/>
      <c r="E564" s="1476"/>
      <c r="F564" s="1476"/>
      <c r="G564" s="473">
        <v>19.8</v>
      </c>
      <c r="H564" s="487">
        <v>47.5</v>
      </c>
      <c r="I564" s="491">
        <v>940.5</v>
      </c>
      <c r="J564" s="1508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9"/>
      <c r="B565" s="1469"/>
      <c r="C565" s="1487"/>
      <c r="D565" s="1468"/>
      <c r="E565" s="1476"/>
      <c r="F565" s="1476"/>
      <c r="G565" s="473">
        <v>1</v>
      </c>
      <c r="H565" s="487">
        <v>1835</v>
      </c>
      <c r="I565" s="491">
        <v>1835</v>
      </c>
      <c r="J565" s="1508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9"/>
      <c r="B566" s="1469"/>
      <c r="C566" s="1487"/>
      <c r="D566" s="1468"/>
      <c r="E566" s="1476"/>
      <c r="F566" s="1476"/>
      <c r="G566" s="492">
        <v>174</v>
      </c>
      <c r="H566" s="493">
        <v>225.6</v>
      </c>
      <c r="I566" s="494">
        <v>39254.400000000001</v>
      </c>
      <c r="J566" s="1508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9"/>
      <c r="B567" s="1469"/>
      <c r="C567" s="1487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8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9"/>
      <c r="B568" s="1469"/>
      <c r="C568" s="1487"/>
      <c r="D568" s="459" t="s">
        <v>1332</v>
      </c>
      <c r="E568" s="465"/>
      <c r="F568" s="465"/>
      <c r="G568" s="469"/>
      <c r="H568" s="496"/>
      <c r="I568" s="523">
        <v>669537.96965166798</v>
      </c>
      <c r="J568" s="1508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9"/>
      <c r="B569" s="1469"/>
      <c r="C569" s="1487"/>
      <c r="D569" s="459" t="s">
        <v>1334</v>
      </c>
      <c r="E569" s="465"/>
      <c r="F569" s="465"/>
      <c r="G569" s="473"/>
      <c r="H569" s="487"/>
      <c r="I569" s="526">
        <v>80344.556358200207</v>
      </c>
      <c r="J569" s="1508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80"/>
      <c r="B570" s="1480"/>
      <c r="C570" s="1436"/>
      <c r="D570" s="459" t="s">
        <v>1342</v>
      </c>
      <c r="E570" s="465"/>
      <c r="F570" s="465"/>
      <c r="G570" s="467"/>
      <c r="H570" s="497"/>
      <c r="I570" s="522">
        <v>749882.52600986802</v>
      </c>
      <c r="J570" s="1509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1">
        <v>1</v>
      </c>
      <c r="B572" s="1435" t="s">
        <v>228</v>
      </c>
      <c r="C572" s="1441" t="s">
        <v>1312</v>
      </c>
      <c r="D572" s="1438" t="s">
        <v>1684</v>
      </c>
      <c r="E572" s="1468" t="s">
        <v>2096</v>
      </c>
      <c r="F572" s="1438" t="s">
        <v>1315</v>
      </c>
      <c r="G572" s="467">
        <v>17.010000000000002</v>
      </c>
      <c r="H572" s="457">
        <v>2500</v>
      </c>
      <c r="I572" s="527">
        <v>42525</v>
      </c>
      <c r="J572" s="1507">
        <f>ROUND(I577*0.9,0)</f>
        <v>497621</v>
      </c>
    </row>
    <row r="573" spans="1:239" s="485" customFormat="1">
      <c r="A573" s="1442"/>
      <c r="B573" s="1487"/>
      <c r="C573" s="1442"/>
      <c r="D573" s="1440"/>
      <c r="E573" s="1480"/>
      <c r="F573" s="1440"/>
      <c r="G573" s="467">
        <v>1</v>
      </c>
      <c r="H573" s="457">
        <v>2347</v>
      </c>
      <c r="I573" s="527">
        <v>2347</v>
      </c>
      <c r="J573" s="1508"/>
    </row>
    <row r="574" spans="1:239" s="485" customFormat="1" ht="108">
      <c r="A574" s="1442"/>
      <c r="B574" s="1487"/>
      <c r="C574" s="1442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8"/>
    </row>
    <row r="575" spans="1:239" s="485" customFormat="1">
      <c r="A575" s="1472"/>
      <c r="B575" s="1488"/>
      <c r="C575" s="1472"/>
      <c r="D575" s="458" t="s">
        <v>1332</v>
      </c>
      <c r="E575" s="459"/>
      <c r="F575" s="460"/>
      <c r="G575" s="463"/>
      <c r="H575" s="462"/>
      <c r="I575" s="510">
        <v>493672</v>
      </c>
      <c r="J575" s="1508"/>
    </row>
    <row r="576" spans="1:239" s="485" customFormat="1">
      <c r="A576" s="1472"/>
      <c r="B576" s="1488"/>
      <c r="C576" s="1472"/>
      <c r="D576" s="458" t="s">
        <v>1742</v>
      </c>
      <c r="E576" s="459"/>
      <c r="F576" s="460"/>
      <c r="G576" s="463"/>
      <c r="H576" s="462"/>
      <c r="I576" s="510">
        <v>59240.639999999999</v>
      </c>
      <c r="J576" s="1508"/>
    </row>
    <row r="577" spans="1:10" s="485" customFormat="1">
      <c r="A577" s="1473"/>
      <c r="B577" s="1489"/>
      <c r="C577" s="1473"/>
      <c r="D577" s="458" t="s">
        <v>1342</v>
      </c>
      <c r="E577" s="459"/>
      <c r="F577" s="460"/>
      <c r="G577" s="463"/>
      <c r="H577" s="462"/>
      <c r="I577" s="510">
        <v>552912.64000000001</v>
      </c>
      <c r="J577" s="1509"/>
    </row>
    <row r="578" spans="1:10" s="483" customFormat="1">
      <c r="A578" s="1441">
        <v>2</v>
      </c>
      <c r="B578" s="1435" t="s">
        <v>1015</v>
      </c>
      <c r="C578" s="1441" t="s">
        <v>1312</v>
      </c>
      <c r="D578" s="1438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7">
        <f>ROUND(I583*0.8,0)</f>
        <v>27172</v>
      </c>
    </row>
    <row r="579" spans="1:10" s="483" customFormat="1" ht="72">
      <c r="A579" s="1442"/>
      <c r="B579" s="1487"/>
      <c r="C579" s="1442"/>
      <c r="D579" s="1439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5"/>
    </row>
    <row r="580" spans="1:10" s="483" customFormat="1" ht="48">
      <c r="A580" s="1442"/>
      <c r="B580" s="1487"/>
      <c r="C580" s="1442"/>
      <c r="D580" s="1440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5"/>
    </row>
    <row r="581" spans="1:10" s="485" customFormat="1">
      <c r="A581" s="1472"/>
      <c r="B581" s="1488"/>
      <c r="C581" s="1472"/>
      <c r="D581" s="458" t="s">
        <v>1332</v>
      </c>
      <c r="E581" s="459"/>
      <c r="F581" s="460"/>
      <c r="G581" s="461"/>
      <c r="H581" s="462"/>
      <c r="I581" s="510">
        <v>30326.240000000002</v>
      </c>
      <c r="J581" s="1505"/>
    </row>
    <row r="582" spans="1:10" s="485" customFormat="1">
      <c r="A582" s="1472"/>
      <c r="B582" s="1488"/>
      <c r="C582" s="1472"/>
      <c r="D582" s="458" t="s">
        <v>1742</v>
      </c>
      <c r="E582" s="459"/>
      <c r="F582" s="460"/>
      <c r="G582" s="463"/>
      <c r="H582" s="462"/>
      <c r="I582" s="510">
        <v>3639.1487999999999</v>
      </c>
      <c r="J582" s="1505"/>
    </row>
    <row r="583" spans="1:10" s="485" customFormat="1">
      <c r="A583" s="1473"/>
      <c r="B583" s="1489"/>
      <c r="C583" s="1473"/>
      <c r="D583" s="458" t="s">
        <v>1342</v>
      </c>
      <c r="E583" s="459"/>
      <c r="F583" s="460"/>
      <c r="G583" s="463"/>
      <c r="H583" s="462"/>
      <c r="I583" s="510">
        <v>33965.388800000001</v>
      </c>
      <c r="J583" s="1506"/>
    </row>
    <row r="584" spans="1:10" s="483" customFormat="1">
      <c r="A584" s="1441">
        <v>3</v>
      </c>
      <c r="B584" s="1435" t="s">
        <v>2101</v>
      </c>
      <c r="C584" s="1441" t="s">
        <v>1312</v>
      </c>
      <c r="D584" s="1438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7">
        <f>ROUND(I591*0.8,0)</f>
        <v>316866</v>
      </c>
    </row>
    <row r="585" spans="1:10" s="483" customFormat="1">
      <c r="A585" s="1442"/>
      <c r="B585" s="1487"/>
      <c r="C585" s="1442"/>
      <c r="D585" s="1439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5"/>
    </row>
    <row r="586" spans="1:10" s="483" customFormat="1">
      <c r="A586" s="1442"/>
      <c r="B586" s="1487"/>
      <c r="C586" s="1442"/>
      <c r="D586" s="1439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5"/>
    </row>
    <row r="587" spans="1:10" s="483" customFormat="1">
      <c r="A587" s="1442"/>
      <c r="B587" s="1487"/>
      <c r="C587" s="1442"/>
      <c r="D587" s="1440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5"/>
    </row>
    <row r="588" spans="1:10" s="485" customFormat="1">
      <c r="A588" s="1472"/>
      <c r="B588" s="1488"/>
      <c r="C588" s="1472"/>
      <c r="D588" s="458" t="s">
        <v>1332</v>
      </c>
      <c r="E588" s="459"/>
      <c r="F588" s="460"/>
      <c r="G588" s="463"/>
      <c r="H588" s="462"/>
      <c r="I588" s="510">
        <v>347216.06</v>
      </c>
      <c r="J588" s="1505"/>
    </row>
    <row r="589" spans="1:10" s="485" customFormat="1">
      <c r="A589" s="1472"/>
      <c r="B589" s="1488"/>
      <c r="C589" s="1472"/>
      <c r="D589" s="458" t="s">
        <v>1742</v>
      </c>
      <c r="E589" s="459"/>
      <c r="F589" s="460"/>
      <c r="G589" s="463"/>
      <c r="H589" s="462"/>
      <c r="I589" s="510">
        <v>41665.927199999998</v>
      </c>
      <c r="J589" s="1505"/>
    </row>
    <row r="590" spans="1:10" s="483" customFormat="1">
      <c r="A590" s="1442"/>
      <c r="B590" s="1487"/>
      <c r="C590" s="1442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5"/>
    </row>
    <row r="591" spans="1:10" s="485" customFormat="1">
      <c r="A591" s="1473"/>
      <c r="B591" s="1489"/>
      <c r="C591" s="1473"/>
      <c r="D591" s="458" t="s">
        <v>1342</v>
      </c>
      <c r="E591" s="459"/>
      <c r="F591" s="460"/>
      <c r="G591" s="468"/>
      <c r="H591" s="462"/>
      <c r="I591" s="510">
        <v>396081.98719999997</v>
      </c>
      <c r="J591" s="1506"/>
    </row>
    <row r="592" spans="1:10" s="483" customFormat="1">
      <c r="A592" s="1438">
        <v>4</v>
      </c>
      <c r="B592" s="1435" t="s">
        <v>1012</v>
      </c>
      <c r="C592" s="1441" t="s">
        <v>1312</v>
      </c>
      <c r="D592" s="1438" t="s">
        <v>1684</v>
      </c>
      <c r="E592" s="1468" t="s">
        <v>2105</v>
      </c>
      <c r="F592" s="1438" t="s">
        <v>1315</v>
      </c>
      <c r="G592" s="469">
        <v>135</v>
      </c>
      <c r="H592" s="457">
        <v>222.3</v>
      </c>
      <c r="I592" s="527">
        <v>30010.5</v>
      </c>
      <c r="J592" s="1507">
        <f>ROUND(I600*0.8,0)</f>
        <v>234838</v>
      </c>
    </row>
    <row r="593" spans="1:10" s="483" customFormat="1">
      <c r="A593" s="1439"/>
      <c r="B593" s="1487"/>
      <c r="C593" s="1442"/>
      <c r="D593" s="1439"/>
      <c r="E593" s="1469"/>
      <c r="F593" s="1439"/>
      <c r="G593" s="467">
        <v>135</v>
      </c>
      <c r="H593" s="457">
        <v>97</v>
      </c>
      <c r="I593" s="527">
        <v>13095</v>
      </c>
      <c r="J593" s="1505"/>
    </row>
    <row r="594" spans="1:10" s="483" customFormat="1">
      <c r="A594" s="1439"/>
      <c r="B594" s="1487"/>
      <c r="C594" s="1442"/>
      <c r="D594" s="1439"/>
      <c r="E594" s="1469"/>
      <c r="F594" s="1439"/>
      <c r="G594" s="467">
        <v>249.48</v>
      </c>
      <c r="H594" s="457">
        <v>245.25</v>
      </c>
      <c r="I594" s="527">
        <v>61184.97</v>
      </c>
      <c r="J594" s="1505"/>
    </row>
    <row r="595" spans="1:10" s="483" customFormat="1">
      <c r="A595" s="1439"/>
      <c r="B595" s="1487"/>
      <c r="C595" s="1442"/>
      <c r="D595" s="1439"/>
      <c r="E595" s="1469"/>
      <c r="F595" s="1439"/>
      <c r="G595" s="467">
        <v>135</v>
      </c>
      <c r="H595" s="457">
        <v>225.6</v>
      </c>
      <c r="I595" s="527">
        <v>30456</v>
      </c>
      <c r="J595" s="1505"/>
    </row>
    <row r="596" spans="1:10" s="483" customFormat="1">
      <c r="A596" s="1439"/>
      <c r="B596" s="1487"/>
      <c r="C596" s="1442"/>
      <c r="D596" s="1439"/>
      <c r="E596" s="1469"/>
      <c r="F596" s="1439"/>
      <c r="G596" s="467">
        <v>1</v>
      </c>
      <c r="H596" s="457">
        <v>14850</v>
      </c>
      <c r="I596" s="527">
        <v>14850</v>
      </c>
      <c r="J596" s="1505"/>
    </row>
    <row r="597" spans="1:10" s="483" customFormat="1">
      <c r="A597" s="1439"/>
      <c r="B597" s="1487"/>
      <c r="C597" s="1442"/>
      <c r="D597" s="1440"/>
      <c r="E597" s="1480"/>
      <c r="F597" s="1440"/>
      <c r="G597" s="467">
        <v>90</v>
      </c>
      <c r="H597" s="457">
        <v>1250</v>
      </c>
      <c r="I597" s="527">
        <v>112500</v>
      </c>
      <c r="J597" s="1505"/>
    </row>
    <row r="598" spans="1:10" s="485" customFormat="1">
      <c r="A598" s="1466"/>
      <c r="B598" s="1488"/>
      <c r="C598" s="1472"/>
      <c r="D598" s="458" t="s">
        <v>1332</v>
      </c>
      <c r="E598" s="459"/>
      <c r="F598" s="460"/>
      <c r="G598" s="461"/>
      <c r="H598" s="462"/>
      <c r="I598" s="510">
        <v>262096.47</v>
      </c>
      <c r="J598" s="1505"/>
    </row>
    <row r="599" spans="1:10" s="485" customFormat="1">
      <c r="A599" s="1466"/>
      <c r="B599" s="1488"/>
      <c r="C599" s="1472"/>
      <c r="D599" s="458" t="s">
        <v>1742</v>
      </c>
      <c r="E599" s="459"/>
      <c r="F599" s="460"/>
      <c r="G599" s="463"/>
      <c r="H599" s="462"/>
      <c r="I599" s="510">
        <v>31451.576400000002</v>
      </c>
      <c r="J599" s="1505"/>
    </row>
    <row r="600" spans="1:10" s="485" customFormat="1">
      <c r="A600" s="1467"/>
      <c r="B600" s="1489"/>
      <c r="C600" s="1473"/>
      <c r="D600" s="458" t="s">
        <v>1342</v>
      </c>
      <c r="E600" s="459"/>
      <c r="F600" s="460"/>
      <c r="G600" s="477"/>
      <c r="H600" s="462"/>
      <c r="I600" s="510">
        <v>293548.04639999999</v>
      </c>
      <c r="J600" s="1506"/>
    </row>
    <row r="601" spans="1:10" s="483" customFormat="1">
      <c r="A601" s="1441">
        <v>5</v>
      </c>
      <c r="B601" s="1435" t="s">
        <v>2106</v>
      </c>
      <c r="C601" s="1441" t="s">
        <v>1312</v>
      </c>
      <c r="D601" s="1438" t="s">
        <v>1684</v>
      </c>
      <c r="E601" s="1468" t="s">
        <v>2107</v>
      </c>
      <c r="F601" s="1438" t="s">
        <v>1315</v>
      </c>
      <c r="G601" s="469">
        <v>240</v>
      </c>
      <c r="H601" s="457">
        <v>222.3</v>
      </c>
      <c r="I601" s="527">
        <v>53352</v>
      </c>
      <c r="J601" s="1507">
        <f>ROUND(I609*0.8,0)</f>
        <v>408377</v>
      </c>
    </row>
    <row r="602" spans="1:10" s="483" customFormat="1">
      <c r="A602" s="1442"/>
      <c r="B602" s="1487"/>
      <c r="C602" s="1442"/>
      <c r="D602" s="1439"/>
      <c r="E602" s="1469"/>
      <c r="F602" s="1439"/>
      <c r="G602" s="467">
        <v>240</v>
      </c>
      <c r="H602" s="457">
        <v>97</v>
      </c>
      <c r="I602" s="527">
        <v>23280</v>
      </c>
      <c r="J602" s="1505"/>
    </row>
    <row r="603" spans="1:10" s="483" customFormat="1">
      <c r="A603" s="1442"/>
      <c r="B603" s="1487"/>
      <c r="C603" s="1442"/>
      <c r="D603" s="1439"/>
      <c r="E603" s="1469"/>
      <c r="F603" s="1439"/>
      <c r="G603" s="467">
        <v>517.44000000000005</v>
      </c>
      <c r="H603" s="457">
        <v>245.25</v>
      </c>
      <c r="I603" s="527">
        <v>126902.16</v>
      </c>
      <c r="J603" s="1505"/>
    </row>
    <row r="604" spans="1:10" s="483" customFormat="1">
      <c r="A604" s="1442"/>
      <c r="B604" s="1487"/>
      <c r="C604" s="1442"/>
      <c r="D604" s="1439"/>
      <c r="E604" s="1469"/>
      <c r="F604" s="1439"/>
      <c r="G604" s="467">
        <v>240</v>
      </c>
      <c r="H604" s="457">
        <v>225.6</v>
      </c>
      <c r="I604" s="527">
        <v>54144</v>
      </c>
      <c r="J604" s="1505"/>
    </row>
    <row r="605" spans="1:10" s="483" customFormat="1">
      <c r="A605" s="1442"/>
      <c r="B605" s="1487"/>
      <c r="C605" s="1442"/>
      <c r="D605" s="1439"/>
      <c r="E605" s="1469"/>
      <c r="F605" s="1439"/>
      <c r="G605" s="467">
        <v>1</v>
      </c>
      <c r="H605" s="457">
        <v>23100</v>
      </c>
      <c r="I605" s="527">
        <v>23100</v>
      </c>
      <c r="J605" s="1505"/>
    </row>
    <row r="606" spans="1:10" s="483" customFormat="1">
      <c r="A606" s="1442"/>
      <c r="B606" s="1487"/>
      <c r="C606" s="1442"/>
      <c r="D606" s="1440"/>
      <c r="E606" s="1480"/>
      <c r="F606" s="1440"/>
      <c r="G606" s="500">
        <v>140</v>
      </c>
      <c r="H606" s="457">
        <v>1250</v>
      </c>
      <c r="I606" s="527">
        <v>175000</v>
      </c>
      <c r="J606" s="1505"/>
    </row>
    <row r="607" spans="1:10" s="485" customFormat="1">
      <c r="A607" s="1472"/>
      <c r="B607" s="1488"/>
      <c r="C607" s="1472"/>
      <c r="D607" s="458" t="s">
        <v>1332</v>
      </c>
      <c r="E607" s="459"/>
      <c r="F607" s="460"/>
      <c r="G607" s="463"/>
      <c r="H607" s="462"/>
      <c r="I607" s="510">
        <v>455778.16</v>
      </c>
      <c r="J607" s="1505"/>
    </row>
    <row r="608" spans="1:10" s="485" customFormat="1">
      <c r="A608" s="1472"/>
      <c r="B608" s="1488"/>
      <c r="C608" s="1472"/>
      <c r="D608" s="458" t="s">
        <v>1742</v>
      </c>
      <c r="E608" s="459"/>
      <c r="F608" s="460"/>
      <c r="G608" s="463"/>
      <c r="H608" s="462"/>
      <c r="I608" s="510">
        <v>54693.379200000003</v>
      </c>
      <c r="J608" s="1505"/>
    </row>
    <row r="609" spans="1:10" s="485" customFormat="1">
      <c r="A609" s="1473"/>
      <c r="B609" s="1489"/>
      <c r="C609" s="1473"/>
      <c r="D609" s="458" t="s">
        <v>1342</v>
      </c>
      <c r="E609" s="459"/>
      <c r="F609" s="460"/>
      <c r="G609" s="468"/>
      <c r="H609" s="462"/>
      <c r="I609" s="510">
        <v>510471.5392</v>
      </c>
      <c r="J609" s="1506"/>
    </row>
    <row r="610" spans="1:10" s="483" customFormat="1" ht="36">
      <c r="A610" s="1439">
        <v>6</v>
      </c>
      <c r="B610" s="1469" t="s">
        <v>542</v>
      </c>
      <c r="C610" s="1442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7">
        <f>ROUND(I614*0.8,0)</f>
        <v>335808</v>
      </c>
    </row>
    <row r="611" spans="1:10" s="485" customFormat="1">
      <c r="A611" s="1466"/>
      <c r="B611" s="1470"/>
      <c r="C611" s="1472"/>
      <c r="D611" s="458" t="s">
        <v>1332</v>
      </c>
      <c r="E611" s="459"/>
      <c r="F611" s="460"/>
      <c r="G611" s="463"/>
      <c r="H611" s="462"/>
      <c r="I611" s="510">
        <v>348000</v>
      </c>
      <c r="J611" s="1505"/>
    </row>
    <row r="612" spans="1:10" s="485" customFormat="1">
      <c r="A612" s="1466"/>
      <c r="B612" s="1470"/>
      <c r="C612" s="1472"/>
      <c r="D612" s="458" t="s">
        <v>1742</v>
      </c>
      <c r="E612" s="459"/>
      <c r="F612" s="460"/>
      <c r="G612" s="463"/>
      <c r="H612" s="462"/>
      <c r="I612" s="510">
        <v>41760</v>
      </c>
      <c r="J612" s="1505"/>
    </row>
    <row r="613" spans="1:10" s="483" customFormat="1">
      <c r="A613" s="1439"/>
      <c r="B613" s="1469"/>
      <c r="C613" s="1442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5"/>
    </row>
    <row r="614" spans="1:10" s="485" customFormat="1">
      <c r="A614" s="1467"/>
      <c r="B614" s="1471"/>
      <c r="C614" s="1473"/>
      <c r="D614" s="458" t="s">
        <v>1342</v>
      </c>
      <c r="E614" s="459"/>
      <c r="F614" s="460"/>
      <c r="G614" s="468"/>
      <c r="H614" s="462"/>
      <c r="I614" s="510">
        <v>419760</v>
      </c>
      <c r="J614" s="1506"/>
    </row>
    <row r="615" spans="1:10" s="483" customFormat="1">
      <c r="A615" s="1474">
        <v>7</v>
      </c>
      <c r="B615" s="1476" t="s">
        <v>2110</v>
      </c>
      <c r="C615" s="1478" t="s">
        <v>2111</v>
      </c>
      <c r="D615" s="1438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7">
        <f>ROUND(I621*0.8,0)</f>
        <v>45330</v>
      </c>
    </row>
    <row r="616" spans="1:10" s="483" customFormat="1">
      <c r="A616" s="1474"/>
      <c r="B616" s="1476"/>
      <c r="C616" s="1478"/>
      <c r="D616" s="1439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5"/>
    </row>
    <row r="617" spans="1:10" s="483" customFormat="1">
      <c r="A617" s="1474"/>
      <c r="B617" s="1476"/>
      <c r="C617" s="1478"/>
      <c r="D617" s="1440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5"/>
    </row>
    <row r="618" spans="1:10" s="485" customFormat="1">
      <c r="A618" s="1475"/>
      <c r="B618" s="1477"/>
      <c r="C618" s="1479"/>
      <c r="D618" s="458" t="s">
        <v>1332</v>
      </c>
      <c r="E618" s="459"/>
      <c r="F618" s="460"/>
      <c r="G618" s="463"/>
      <c r="H618" s="462"/>
      <c r="I618" s="510">
        <v>42556</v>
      </c>
      <c r="J618" s="1505"/>
    </row>
    <row r="619" spans="1:10" s="485" customFormat="1">
      <c r="A619" s="1475"/>
      <c r="B619" s="1477"/>
      <c r="C619" s="1479"/>
      <c r="D619" s="458" t="s">
        <v>1742</v>
      </c>
      <c r="E619" s="459"/>
      <c r="F619" s="460"/>
      <c r="G619" s="463"/>
      <c r="H619" s="462"/>
      <c r="I619" s="510">
        <v>5106.72</v>
      </c>
      <c r="J619" s="1505"/>
    </row>
    <row r="620" spans="1:10" s="483" customFormat="1">
      <c r="A620" s="1474"/>
      <c r="B620" s="1476"/>
      <c r="C620" s="1478"/>
      <c r="D620" s="1490" t="s">
        <v>1336</v>
      </c>
      <c r="E620" s="1490"/>
      <c r="F620" s="466" t="s">
        <v>1689</v>
      </c>
      <c r="G620" s="467">
        <v>10</v>
      </c>
      <c r="H620" s="457">
        <v>900</v>
      </c>
      <c r="I620" s="527">
        <v>9000</v>
      </c>
      <c r="J620" s="1505"/>
    </row>
    <row r="621" spans="1:10" s="485" customFormat="1">
      <c r="A621" s="1475"/>
      <c r="B621" s="1477"/>
      <c r="C621" s="1479"/>
      <c r="D621" s="458" t="s">
        <v>1342</v>
      </c>
      <c r="E621" s="459"/>
      <c r="F621" s="460"/>
      <c r="G621" s="468"/>
      <c r="H621" s="462"/>
      <c r="I621" s="510">
        <v>56662.720000000001</v>
      </c>
      <c r="J621" s="1506"/>
    </row>
    <row r="622" spans="1:10" s="483" customFormat="1">
      <c r="A622" s="1441">
        <v>8</v>
      </c>
      <c r="B622" s="1435" t="s">
        <v>1014</v>
      </c>
      <c r="C622" s="1441" t="s">
        <v>1312</v>
      </c>
      <c r="D622" s="1438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7">
        <f>ROUND(I629*0.8,0)</f>
        <v>74766</v>
      </c>
    </row>
    <row r="623" spans="1:10" s="483" customFormat="1">
      <c r="A623" s="1442"/>
      <c r="B623" s="1487"/>
      <c r="C623" s="1442"/>
      <c r="D623" s="1439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5"/>
    </row>
    <row r="624" spans="1:10" s="483" customFormat="1">
      <c r="A624" s="1442"/>
      <c r="B624" s="1487"/>
      <c r="C624" s="1442"/>
      <c r="D624" s="1439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5"/>
    </row>
    <row r="625" spans="1:10" s="483" customFormat="1">
      <c r="A625" s="1442"/>
      <c r="B625" s="1487"/>
      <c r="C625" s="1442"/>
      <c r="D625" s="1439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5"/>
    </row>
    <row r="626" spans="1:10" s="483" customFormat="1" ht="48">
      <c r="A626" s="1442"/>
      <c r="B626" s="1487"/>
      <c r="C626" s="1442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5"/>
    </row>
    <row r="627" spans="1:10" s="485" customFormat="1">
      <c r="A627" s="1472"/>
      <c r="B627" s="1488"/>
      <c r="C627" s="1472"/>
      <c r="D627" s="458" t="s">
        <v>1332</v>
      </c>
      <c r="E627" s="459"/>
      <c r="F627" s="460"/>
      <c r="G627" s="463"/>
      <c r="H627" s="462"/>
      <c r="I627" s="510">
        <v>83443.820000000007</v>
      </c>
      <c r="J627" s="1505"/>
    </row>
    <row r="628" spans="1:10" s="485" customFormat="1">
      <c r="A628" s="1472"/>
      <c r="B628" s="1488"/>
      <c r="C628" s="1472"/>
      <c r="D628" s="458" t="s">
        <v>1742</v>
      </c>
      <c r="E628" s="459"/>
      <c r="F628" s="460"/>
      <c r="G628" s="463"/>
      <c r="H628" s="462"/>
      <c r="I628" s="510">
        <v>10013.258400000001</v>
      </c>
      <c r="J628" s="1505"/>
    </row>
    <row r="629" spans="1:10" s="485" customFormat="1">
      <c r="A629" s="1473"/>
      <c r="B629" s="1489"/>
      <c r="C629" s="1473"/>
      <c r="D629" s="458" t="s">
        <v>1342</v>
      </c>
      <c r="E629" s="459"/>
      <c r="F629" s="460"/>
      <c r="G629" s="468"/>
      <c r="H629" s="462"/>
      <c r="I629" s="510">
        <v>93457.078399999999</v>
      </c>
      <c r="J629" s="1506"/>
    </row>
    <row r="630" spans="1:10" s="483" customFormat="1">
      <c r="A630" s="1441">
        <v>9</v>
      </c>
      <c r="B630" s="1435" t="s">
        <v>2121</v>
      </c>
      <c r="C630" s="1441" t="s">
        <v>1312</v>
      </c>
      <c r="D630" s="1438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7">
        <f>ROUND(I637*0.8,0)</f>
        <v>99918</v>
      </c>
    </row>
    <row r="631" spans="1:10" s="483" customFormat="1">
      <c r="A631" s="1442"/>
      <c r="B631" s="1487"/>
      <c r="C631" s="1442"/>
      <c r="D631" s="1439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5"/>
    </row>
    <row r="632" spans="1:10" s="483" customFormat="1">
      <c r="A632" s="1442"/>
      <c r="B632" s="1487"/>
      <c r="C632" s="1442"/>
      <c r="D632" s="1439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5"/>
    </row>
    <row r="633" spans="1:10" s="483" customFormat="1">
      <c r="A633" s="1442"/>
      <c r="B633" s="1487"/>
      <c r="C633" s="1442"/>
      <c r="D633" s="1439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5"/>
    </row>
    <row r="634" spans="1:10" s="483" customFormat="1" ht="48">
      <c r="A634" s="1442"/>
      <c r="B634" s="1487"/>
      <c r="C634" s="1442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5"/>
    </row>
    <row r="635" spans="1:10" s="485" customFormat="1">
      <c r="A635" s="1472"/>
      <c r="B635" s="1488"/>
      <c r="C635" s="1472"/>
      <c r="D635" s="458" t="s">
        <v>1332</v>
      </c>
      <c r="E635" s="459"/>
      <c r="F635" s="460"/>
      <c r="G635" s="463"/>
      <c r="H635" s="462"/>
      <c r="I635" s="510">
        <v>111515.7</v>
      </c>
      <c r="J635" s="1505"/>
    </row>
    <row r="636" spans="1:10" s="485" customFormat="1">
      <c r="A636" s="1472"/>
      <c r="B636" s="1488"/>
      <c r="C636" s="1472"/>
      <c r="D636" s="458" t="s">
        <v>1742</v>
      </c>
      <c r="E636" s="459"/>
      <c r="F636" s="460"/>
      <c r="G636" s="463"/>
      <c r="H636" s="462"/>
      <c r="I636" s="510">
        <v>13381.884</v>
      </c>
      <c r="J636" s="1505"/>
    </row>
    <row r="637" spans="1:10" s="485" customFormat="1">
      <c r="A637" s="1473"/>
      <c r="B637" s="1489"/>
      <c r="C637" s="1473"/>
      <c r="D637" s="458" t="s">
        <v>1342</v>
      </c>
      <c r="E637" s="459"/>
      <c r="F637" s="460"/>
      <c r="G637" s="468"/>
      <c r="H637" s="462"/>
      <c r="I637" s="510">
        <v>124897.584</v>
      </c>
      <c r="J637" s="1506"/>
    </row>
    <row r="638" spans="1:10" s="483" customFormat="1">
      <c r="A638" s="1474">
        <v>10</v>
      </c>
      <c r="B638" s="1476" t="s">
        <v>233</v>
      </c>
      <c r="C638" s="1478" t="s">
        <v>1312</v>
      </c>
      <c r="D638" s="1438" t="s">
        <v>1684</v>
      </c>
      <c r="E638" s="1468" t="s">
        <v>2123</v>
      </c>
      <c r="F638" s="1438" t="s">
        <v>1315</v>
      </c>
      <c r="G638" s="470">
        <v>322.32</v>
      </c>
      <c r="H638" s="457">
        <v>222.3</v>
      </c>
      <c r="I638" s="527">
        <v>71651.736000000004</v>
      </c>
      <c r="J638" s="1507">
        <f>ROUND(I653*0.9,0)</f>
        <v>1752482</v>
      </c>
    </row>
    <row r="639" spans="1:10" s="483" customFormat="1">
      <c r="A639" s="1474"/>
      <c r="B639" s="1476"/>
      <c r="C639" s="1478"/>
      <c r="D639" s="1439"/>
      <c r="E639" s="1469"/>
      <c r="F639" s="1439"/>
      <c r="G639" s="470">
        <v>309.95999999999998</v>
      </c>
      <c r="H639" s="457">
        <v>150</v>
      </c>
      <c r="I639" s="527">
        <v>46494</v>
      </c>
      <c r="J639" s="1505"/>
    </row>
    <row r="640" spans="1:10" s="483" customFormat="1">
      <c r="A640" s="1474"/>
      <c r="B640" s="1476"/>
      <c r="C640" s="1478"/>
      <c r="D640" s="1439"/>
      <c r="E640" s="1469"/>
      <c r="F640" s="1439"/>
      <c r="G640" s="470">
        <v>402</v>
      </c>
      <c r="H640" s="457">
        <v>245.25</v>
      </c>
      <c r="I640" s="527">
        <v>98590.5</v>
      </c>
      <c r="J640" s="1505"/>
    </row>
    <row r="641" spans="1:10" s="483" customFormat="1">
      <c r="A641" s="1474"/>
      <c r="B641" s="1476"/>
      <c r="C641" s="1478"/>
      <c r="D641" s="1439"/>
      <c r="E641" s="1469"/>
      <c r="F641" s="1439"/>
      <c r="G641" s="470">
        <v>322.32</v>
      </c>
      <c r="H641" s="457">
        <v>225.6</v>
      </c>
      <c r="I641" s="527">
        <v>72715.392000000007</v>
      </c>
      <c r="J641" s="1505"/>
    </row>
    <row r="642" spans="1:10" s="483" customFormat="1">
      <c r="A642" s="1474"/>
      <c r="B642" s="1476"/>
      <c r="C642" s="1478"/>
      <c r="D642" s="1439"/>
      <c r="E642" s="1469"/>
      <c r="F642" s="1439"/>
      <c r="G642" s="470">
        <v>1</v>
      </c>
      <c r="H642" s="457">
        <v>91238.399999999994</v>
      </c>
      <c r="I642" s="527">
        <v>91238.399999999994</v>
      </c>
      <c r="J642" s="1505"/>
    </row>
    <row r="643" spans="1:10" s="483" customFormat="1">
      <c r="A643" s="1474"/>
      <c r="B643" s="1476"/>
      <c r="C643" s="1478"/>
      <c r="D643" s="1440"/>
      <c r="E643" s="1480"/>
      <c r="F643" s="1440"/>
      <c r="G643" s="470">
        <v>56</v>
      </c>
      <c r="H643" s="457">
        <v>1250</v>
      </c>
      <c r="I643" s="527">
        <v>70000</v>
      </c>
      <c r="J643" s="1505"/>
    </row>
    <row r="644" spans="1:10" s="483" customFormat="1">
      <c r="A644" s="1474"/>
      <c r="B644" s="1476"/>
      <c r="C644" s="1478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5"/>
    </row>
    <row r="645" spans="1:10" s="483" customFormat="1">
      <c r="A645" s="1474"/>
      <c r="B645" s="1476"/>
      <c r="C645" s="1478"/>
      <c r="D645" s="1438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5"/>
    </row>
    <row r="646" spans="1:10" s="483" customFormat="1">
      <c r="A646" s="1474"/>
      <c r="B646" s="1476"/>
      <c r="C646" s="1478"/>
      <c r="D646" s="1439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5"/>
    </row>
    <row r="647" spans="1:10" s="483" customFormat="1">
      <c r="A647" s="1474"/>
      <c r="B647" s="1476"/>
      <c r="C647" s="1478"/>
      <c r="D647" s="1439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5"/>
    </row>
    <row r="648" spans="1:10" s="483" customFormat="1">
      <c r="A648" s="1474"/>
      <c r="B648" s="1476"/>
      <c r="C648" s="1478"/>
      <c r="D648" s="1439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5"/>
    </row>
    <row r="649" spans="1:10" s="483" customFormat="1">
      <c r="A649" s="1474"/>
      <c r="B649" s="1476"/>
      <c r="C649" s="1478"/>
      <c r="D649" s="1440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5"/>
    </row>
    <row r="650" spans="1:10" s="485" customFormat="1">
      <c r="A650" s="1475"/>
      <c r="B650" s="1477"/>
      <c r="C650" s="1479"/>
      <c r="D650" s="458" t="s">
        <v>1332</v>
      </c>
      <c r="E650" s="459"/>
      <c r="F650" s="460"/>
      <c r="G650" s="463"/>
      <c r="H650" s="462"/>
      <c r="I650" s="510">
        <v>1697457.054</v>
      </c>
      <c r="J650" s="1505"/>
    </row>
    <row r="651" spans="1:10" s="485" customFormat="1">
      <c r="A651" s="1475"/>
      <c r="B651" s="1477"/>
      <c r="C651" s="1479"/>
      <c r="D651" s="458" t="s">
        <v>1742</v>
      </c>
      <c r="E651" s="459"/>
      <c r="F651" s="460"/>
      <c r="G651" s="463"/>
      <c r="H651" s="462"/>
      <c r="I651" s="510">
        <v>169745.70540000001</v>
      </c>
      <c r="J651" s="1505"/>
    </row>
    <row r="652" spans="1:10" s="483" customFormat="1" ht="24">
      <c r="A652" s="1474"/>
      <c r="B652" s="1476"/>
      <c r="C652" s="1478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5"/>
    </row>
    <row r="653" spans="1:10" s="485" customFormat="1">
      <c r="A653" s="1475"/>
      <c r="B653" s="1477"/>
      <c r="C653" s="1479"/>
      <c r="D653" s="458" t="s">
        <v>1342</v>
      </c>
      <c r="E653" s="459"/>
      <c r="F653" s="460"/>
      <c r="G653" s="463"/>
      <c r="H653" s="462"/>
      <c r="I653" s="510">
        <v>1947202.7594000001</v>
      </c>
      <c r="J653" s="1506"/>
    </row>
    <row r="654" spans="1:10" s="483" customFormat="1" ht="36">
      <c r="A654" s="1478">
        <v>11</v>
      </c>
      <c r="B654" s="1491" t="s">
        <v>234</v>
      </c>
      <c r="C654" s="1478" t="s">
        <v>1312</v>
      </c>
      <c r="D654" s="1474" t="s">
        <v>1684</v>
      </c>
      <c r="E654" s="465" t="s">
        <v>2129</v>
      </c>
      <c r="F654" s="466" t="s">
        <v>1315</v>
      </c>
      <c r="G654" s="1478">
        <v>2534</v>
      </c>
      <c r="H654" s="1483">
        <v>310</v>
      </c>
      <c r="I654" s="1457">
        <v>785540</v>
      </c>
      <c r="J654" s="1507">
        <f>ROUND(I661*0.9,0)</f>
        <v>900471</v>
      </c>
    </row>
    <row r="655" spans="1:10" s="483" customFormat="1" ht="24">
      <c r="A655" s="1478"/>
      <c r="B655" s="1491"/>
      <c r="C655" s="1478"/>
      <c r="D655" s="1474"/>
      <c r="E655" s="465" t="s">
        <v>2130</v>
      </c>
      <c r="F655" s="466" t="s">
        <v>1315</v>
      </c>
      <c r="G655" s="1478"/>
      <c r="H655" s="1483"/>
      <c r="I655" s="1457"/>
      <c r="J655" s="1505"/>
    </row>
    <row r="656" spans="1:10" s="483" customFormat="1" ht="60">
      <c r="A656" s="1478"/>
      <c r="B656" s="1491"/>
      <c r="C656" s="1478"/>
      <c r="D656" s="1474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5"/>
    </row>
    <row r="657" spans="1:10" s="483" customFormat="1" ht="60">
      <c r="A657" s="1478"/>
      <c r="B657" s="1491"/>
      <c r="C657" s="1478"/>
      <c r="D657" s="1474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5"/>
    </row>
    <row r="658" spans="1:10" s="483" customFormat="1">
      <c r="A658" s="1478"/>
      <c r="B658" s="1491"/>
      <c r="C658" s="1478"/>
      <c r="D658" s="1474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5"/>
    </row>
    <row r="659" spans="1:10" s="485" customFormat="1">
      <c r="A659" s="1479"/>
      <c r="B659" s="1492"/>
      <c r="C659" s="1479"/>
      <c r="D659" s="458" t="s">
        <v>1332</v>
      </c>
      <c r="E659" s="459"/>
      <c r="F659" s="460"/>
      <c r="G659" s="463"/>
      <c r="H659" s="462"/>
      <c r="I659" s="510">
        <v>893324</v>
      </c>
      <c r="J659" s="1505"/>
    </row>
    <row r="660" spans="1:10" s="485" customFormat="1">
      <c r="A660" s="1479"/>
      <c r="B660" s="1492"/>
      <c r="C660" s="1479"/>
      <c r="D660" s="458" t="s">
        <v>1742</v>
      </c>
      <c r="E660" s="459"/>
      <c r="F660" s="460"/>
      <c r="G660" s="463"/>
      <c r="H660" s="462"/>
      <c r="I660" s="510">
        <v>107198.88</v>
      </c>
      <c r="J660" s="1505"/>
    </row>
    <row r="661" spans="1:10" s="485" customFormat="1">
      <c r="A661" s="1479"/>
      <c r="B661" s="1492"/>
      <c r="C661" s="1479"/>
      <c r="D661" s="458" t="s">
        <v>1342</v>
      </c>
      <c r="E661" s="459"/>
      <c r="F661" s="460"/>
      <c r="G661" s="463"/>
      <c r="H661" s="462"/>
      <c r="I661" s="510">
        <v>1000522.88</v>
      </c>
      <c r="J661" s="1506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10" t="s">
        <v>1343</v>
      </c>
      <c r="B1" s="1510"/>
      <c r="C1" s="1510"/>
      <c r="D1" s="1510"/>
      <c r="E1" s="1510"/>
      <c r="F1" s="1510"/>
      <c r="G1" s="1510"/>
      <c r="H1" s="1510"/>
      <c r="I1" s="1510"/>
      <c r="J1" s="1510"/>
      <c r="K1" s="1510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1">
        <v>1</v>
      </c>
      <c r="B3" s="1512" t="s">
        <v>246</v>
      </c>
      <c r="C3" s="1512" t="s">
        <v>1344</v>
      </c>
      <c r="D3" s="1514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1"/>
      <c r="B4" s="1512"/>
      <c r="C4" s="1512"/>
      <c r="D4" s="1514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1"/>
      <c r="B5" s="1512"/>
      <c r="C5" s="1512"/>
      <c r="D5" s="1514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1"/>
      <c r="B6" s="1512"/>
      <c r="C6" s="1512"/>
      <c r="D6" s="1514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1"/>
      <c r="B7" s="1512"/>
      <c r="C7" s="1512"/>
      <c r="D7" s="1514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1"/>
      <c r="B8" s="1512"/>
      <c r="C8" s="1512"/>
      <c r="D8" s="1514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1"/>
      <c r="B9" s="1512"/>
      <c r="C9" s="1512"/>
      <c r="D9" s="1514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1"/>
      <c r="B10" s="1512"/>
      <c r="C10" s="1512"/>
      <c r="D10" s="1514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1"/>
      <c r="B11" s="1512"/>
      <c r="C11" s="1512"/>
      <c r="D11" s="1514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1"/>
      <c r="B12" s="1512"/>
      <c r="C12" s="1512"/>
      <c r="D12" s="1514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1"/>
      <c r="B13" s="1512"/>
      <c r="C13" s="1512"/>
      <c r="D13" s="1514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1"/>
      <c r="B14" s="1512"/>
      <c r="C14" s="1512"/>
      <c r="D14" s="1514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1"/>
      <c r="B15" s="1512"/>
      <c r="C15" s="1512"/>
      <c r="D15" s="1514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1"/>
      <c r="B16" s="1512"/>
      <c r="C16" s="1512"/>
      <c r="D16" s="1514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1"/>
      <c r="B17" s="1512"/>
      <c r="C17" s="1512"/>
      <c r="D17" s="1514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1"/>
      <c r="B18" s="1512"/>
      <c r="C18" s="1512"/>
      <c r="D18" s="1514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1"/>
      <c r="B19" s="1512"/>
      <c r="C19" s="1512"/>
      <c r="D19" s="1514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1"/>
      <c r="B20" s="1512"/>
      <c r="C20" s="1512"/>
      <c r="D20" s="1514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1"/>
      <c r="B21" s="1512"/>
      <c r="C21" s="1512"/>
      <c r="D21" s="1514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1"/>
      <c r="B22" s="1512"/>
      <c r="C22" s="1512"/>
      <c r="D22" s="1514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1"/>
      <c r="B23" s="1512"/>
      <c r="C23" s="1512"/>
      <c r="D23" s="1514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1"/>
      <c r="B24" s="1512"/>
      <c r="C24" s="1512"/>
      <c r="D24" s="1514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1"/>
      <c r="B25" s="1512"/>
      <c r="C25" s="1512"/>
      <c r="D25" s="1514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1"/>
      <c r="B26" s="1512"/>
      <c r="C26" s="1512"/>
      <c r="D26" s="1514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1"/>
      <c r="B27" s="1513"/>
      <c r="C27" s="1513"/>
      <c r="D27" s="1514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10" t="s">
        <v>1302</v>
      </c>
      <c r="B1" s="1510"/>
      <c r="C1" s="1510"/>
      <c r="D1" s="1510"/>
      <c r="E1" s="1510"/>
      <c r="F1" s="1510"/>
      <c r="G1" s="1510"/>
      <c r="H1" s="1510"/>
      <c r="I1" s="1510"/>
      <c r="J1" s="1510"/>
      <c r="K1" s="1510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1">
        <v>1</v>
      </c>
      <c r="B3" s="1512" t="s">
        <v>1020</v>
      </c>
      <c r="C3" s="1512" t="s">
        <v>1311</v>
      </c>
      <c r="D3" s="1514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1"/>
      <c r="B4" s="1512"/>
      <c r="C4" s="1512"/>
      <c r="D4" s="1514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1"/>
      <c r="B5" s="1512"/>
      <c r="C5" s="1512"/>
      <c r="D5" s="1514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1"/>
      <c r="B6" s="1512"/>
      <c r="C6" s="1512"/>
      <c r="D6" s="1514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1"/>
      <c r="B7" s="1512"/>
      <c r="C7" s="1512"/>
      <c r="D7" s="1514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1"/>
      <c r="B8" s="1512"/>
      <c r="C8" s="1512"/>
      <c r="D8" s="1514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1"/>
      <c r="B9" s="1512"/>
      <c r="C9" s="1512"/>
      <c r="D9" s="1514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1"/>
      <c r="B10" s="1512"/>
      <c r="C10" s="1512"/>
      <c r="D10" s="1514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1"/>
      <c r="B11" s="1512"/>
      <c r="C11" s="1512"/>
      <c r="D11" s="1514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1"/>
      <c r="B12" s="1512"/>
      <c r="C12" s="1512"/>
      <c r="D12" s="1514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1"/>
      <c r="B13" s="1512"/>
      <c r="C13" s="1512"/>
      <c r="D13" s="1514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1"/>
      <c r="B14" s="1512"/>
      <c r="C14" s="1512"/>
      <c r="D14" s="1514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1"/>
      <c r="B15" s="1512"/>
      <c r="C15" s="1512"/>
      <c r="D15" s="1514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1"/>
      <c r="B16" s="1512"/>
      <c r="C16" s="1512"/>
      <c r="D16" s="1514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1"/>
      <c r="B17" s="1512"/>
      <c r="C17" s="1512"/>
      <c r="D17" s="1514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1"/>
      <c r="B18" s="1513"/>
      <c r="C18" s="1513"/>
      <c r="D18" s="1514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2" t="s">
        <v>1389</v>
      </c>
      <c r="B1" s="1532"/>
      <c r="C1" s="1532"/>
      <c r="D1" s="1532"/>
      <c r="E1" s="1532"/>
      <c r="F1" s="1532"/>
      <c r="G1" s="1532"/>
      <c r="H1" s="1532"/>
      <c r="I1" s="1532"/>
      <c r="J1" s="1532"/>
      <c r="K1" s="1532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3">
        <v>536351</v>
      </c>
      <c r="G21" s="1533">
        <v>535292.01</v>
      </c>
      <c r="H21" s="1533">
        <f>37641+17667+16500+5580+6164+2000</f>
        <v>85552</v>
      </c>
      <c r="I21" s="1533">
        <f t="shared" si="5"/>
        <v>620844.01</v>
      </c>
      <c r="J21" s="1533">
        <f>538883+84612</f>
        <v>623495</v>
      </c>
      <c r="K21" s="1533">
        <f t="shared" si="6"/>
        <v>-2650.9899999999907</v>
      </c>
      <c r="L21" s="1521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4"/>
      <c r="G22" s="1534"/>
      <c r="H22" s="1534"/>
      <c r="I22" s="1534"/>
      <c r="J22" s="1534"/>
      <c r="K22" s="1534"/>
      <c r="L22" s="1522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3">
        <v>1223655</v>
      </c>
      <c r="E24" s="1523">
        <v>1038978</v>
      </c>
      <c r="F24" s="1526">
        <v>1032617</v>
      </c>
      <c r="G24" s="1526">
        <v>1024383.77</v>
      </c>
      <c r="H24" s="1526">
        <v>166111</v>
      </c>
      <c r="I24" s="1526">
        <f t="shared" ref="I24:I29" si="9">G24+H24</f>
        <v>1190494.77</v>
      </c>
      <c r="J24" s="1526">
        <f>220184+978924</f>
        <v>1199108</v>
      </c>
      <c r="K24" s="1526">
        <f>I24-J24</f>
        <v>-8613.2299999999814</v>
      </c>
      <c r="L24" s="1529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4"/>
      <c r="E25" s="1524"/>
      <c r="F25" s="1527"/>
      <c r="G25" s="1527"/>
      <c r="H25" s="1527"/>
      <c r="I25" s="1527"/>
      <c r="J25" s="1527"/>
      <c r="K25" s="1527"/>
      <c r="L25" s="1530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4"/>
      <c r="E26" s="1524"/>
      <c r="F26" s="1527"/>
      <c r="G26" s="1527"/>
      <c r="H26" s="1527"/>
      <c r="I26" s="1527"/>
      <c r="J26" s="1527"/>
      <c r="K26" s="1527"/>
      <c r="L26" s="1530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5"/>
      <c r="E27" s="1525"/>
      <c r="F27" s="1528"/>
      <c r="G27" s="1528"/>
      <c r="H27" s="1528"/>
      <c r="I27" s="1528"/>
      <c r="J27" s="1528"/>
      <c r="K27" s="1528"/>
      <c r="L27" s="1531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5">
        <v>1726329.6</v>
      </c>
      <c r="E34" s="1515">
        <v>1514580</v>
      </c>
      <c r="F34" s="1515">
        <v>1497650.24</v>
      </c>
      <c r="G34" s="1515">
        <v>1496858</v>
      </c>
      <c r="H34" s="1515">
        <v>165131</v>
      </c>
      <c r="I34" s="1515">
        <v>1661898</v>
      </c>
      <c r="J34" s="1517">
        <v>1697229.6</v>
      </c>
      <c r="K34" s="1519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6"/>
      <c r="E35" s="1516"/>
      <c r="F35" s="1516"/>
      <c r="G35" s="1516"/>
      <c r="H35" s="1516"/>
      <c r="I35" s="1516"/>
      <c r="J35" s="1518"/>
      <c r="K35" s="1520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5" t="s">
        <v>2382</v>
      </c>
      <c r="B1" s="1536"/>
      <c r="C1" s="1536"/>
      <c r="D1" s="1536"/>
      <c r="E1" s="1536"/>
      <c r="F1" s="1536"/>
      <c r="G1" s="1536"/>
      <c r="H1" s="1536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8" t="s">
        <v>828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</row>
    <row r="2" spans="1:11" ht="24.7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60" t="s">
        <v>17</v>
      </c>
      <c r="K2" s="1360" t="s">
        <v>18</v>
      </c>
    </row>
    <row r="3" spans="1:11" ht="15" customHeight="1">
      <c r="A3" s="1361"/>
      <c r="B3" s="1361"/>
      <c r="C3" s="1361"/>
      <c r="D3" s="1361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1"/>
      <c r="K3" s="1361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7" t="s">
        <v>2867</v>
      </c>
      <c r="B1" s="1537"/>
      <c r="C1" s="1537"/>
      <c r="D1" s="1537"/>
      <c r="E1" s="1537"/>
      <c r="F1" s="1537"/>
      <c r="G1" s="1537"/>
      <c r="H1" s="1537"/>
      <c r="I1" s="1537"/>
      <c r="J1" s="1537"/>
      <c r="K1" s="1537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7" t="s">
        <v>2867</v>
      </c>
      <c r="B1" s="1537"/>
      <c r="C1" s="1537"/>
      <c r="D1" s="1537"/>
      <c r="E1" s="1537"/>
      <c r="F1" s="1537"/>
      <c r="G1" s="1537"/>
      <c r="H1" s="1537"/>
      <c r="I1" s="1537"/>
      <c r="J1" s="1537"/>
      <c r="K1" s="1537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4" t="s">
        <v>2948</v>
      </c>
      <c r="B1" s="1398"/>
      <c r="C1" s="1398"/>
      <c r="D1" s="1398"/>
      <c r="E1" s="1398"/>
      <c r="F1" s="1398"/>
      <c r="G1" s="1555"/>
      <c r="H1" s="1555"/>
      <c r="I1" s="1556"/>
      <c r="J1" s="1555"/>
      <c r="K1" s="1557"/>
      <c r="L1" s="1398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8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9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9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60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8">
        <v>300000</v>
      </c>
      <c r="I42" s="1551">
        <v>1</v>
      </c>
      <c r="J42" s="1538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9"/>
      <c r="I43" s="1552"/>
      <c r="J43" s="1539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40"/>
      <c r="I44" s="1553"/>
      <c r="J44" s="1540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8">
        <v>13100</v>
      </c>
      <c r="I58" s="1551">
        <v>1</v>
      </c>
      <c r="J58" s="1538">
        <f>H58*I58</f>
        <v>13100</v>
      </c>
      <c r="K58" s="1558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9"/>
      <c r="I59" s="1552"/>
      <c r="J59" s="1539"/>
      <c r="K59" s="1559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9"/>
      <c r="I60" s="1552"/>
      <c r="J60" s="1539"/>
      <c r="K60" s="1559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9"/>
      <c r="I61" s="1552"/>
      <c r="J61" s="1539"/>
      <c r="K61" s="1559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40"/>
      <c r="I62" s="1553"/>
      <c r="J62" s="1540"/>
      <c r="K62" s="1560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8">
        <v>13200</v>
      </c>
      <c r="I71" s="1551">
        <v>1</v>
      </c>
      <c r="J71" s="1538">
        <v>13200</v>
      </c>
      <c r="K71" s="1558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9"/>
      <c r="I72" s="1552"/>
      <c r="J72" s="1539"/>
      <c r="K72" s="1559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9"/>
      <c r="I73" s="1552"/>
      <c r="J73" s="1539"/>
      <c r="K73" s="1559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9"/>
      <c r="I74" s="1552"/>
      <c r="J74" s="1539"/>
      <c r="K74" s="1559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9"/>
      <c r="I75" s="1552"/>
      <c r="J75" s="1539"/>
      <c r="K75" s="1559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9"/>
      <c r="I76" s="1552"/>
      <c r="J76" s="1539"/>
      <c r="K76" s="1559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9"/>
      <c r="I77" s="1552"/>
      <c r="J77" s="1539"/>
      <c r="K77" s="1559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5">
        <v>7700</v>
      </c>
      <c r="I80" s="1547">
        <v>1</v>
      </c>
      <c r="J80" s="1545">
        <f>H80</f>
        <v>7700</v>
      </c>
      <c r="K80" s="1549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6"/>
      <c r="I81" s="1548"/>
      <c r="J81" s="1546"/>
      <c r="K81" s="1550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6"/>
      <c r="I82" s="1548"/>
      <c r="J82" s="1546"/>
      <c r="K82" s="1550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6"/>
      <c r="I83" s="1548"/>
      <c r="J83" s="1546"/>
      <c r="K83" s="1550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6"/>
      <c r="I84" s="1548"/>
      <c r="J84" s="1546"/>
      <c r="K84" s="1550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6"/>
      <c r="I85" s="1548"/>
      <c r="J85" s="1546"/>
      <c r="K85" s="1550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6"/>
      <c r="I86" s="1548"/>
      <c r="J86" s="1546"/>
      <c r="K86" s="1550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6"/>
      <c r="I87" s="1548"/>
      <c r="J87" s="1546"/>
      <c r="K87" s="1550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8">
        <v>39600</v>
      </c>
      <c r="I90" s="1551">
        <v>1</v>
      </c>
      <c r="J90" s="1538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9"/>
      <c r="I91" s="1552"/>
      <c r="J91" s="1539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9"/>
      <c r="I92" s="1552"/>
      <c r="J92" s="1539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9"/>
      <c r="I93" s="1552"/>
      <c r="J93" s="1539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9"/>
      <c r="I94" s="1552"/>
      <c r="J94" s="1539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9"/>
      <c r="I95" s="1552"/>
      <c r="J95" s="1539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40"/>
      <c r="I96" s="1553"/>
      <c r="J96" s="1540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8">
        <v>22600</v>
      </c>
      <c r="I99" s="1551">
        <v>1</v>
      </c>
      <c r="J99" s="1538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9"/>
      <c r="I100" s="1552"/>
      <c r="J100" s="1539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9"/>
      <c r="I101" s="1552"/>
      <c r="J101" s="1539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40"/>
      <c r="I102" s="1553"/>
      <c r="J102" s="1540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1" t="s">
        <v>2851</v>
      </c>
      <c r="D168" s="1544"/>
      <c r="E168" s="1105"/>
      <c r="F168" s="1541" t="s">
        <v>2852</v>
      </c>
      <c r="G168" s="1542"/>
      <c r="H168" s="1542"/>
      <c r="I168" s="1543"/>
      <c r="J168" s="1542"/>
      <c r="K168" s="1542"/>
      <c r="L168" s="1544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2" t="s">
        <v>2853</v>
      </c>
      <c r="B1" s="1563"/>
      <c r="C1" s="1563"/>
      <c r="D1" s="1563"/>
      <c r="E1" s="1563"/>
      <c r="F1" s="1563"/>
      <c r="G1" s="1563"/>
      <c r="H1" s="1563"/>
      <c r="I1" s="1563"/>
      <c r="J1" s="1563"/>
      <c r="K1" s="1563"/>
      <c r="L1" s="1563"/>
      <c r="M1" s="1563"/>
      <c r="N1" s="1564"/>
      <c r="O1" s="1564"/>
    </row>
    <row r="2" spans="1:15">
      <c r="A2" s="1565" t="s">
        <v>1330</v>
      </c>
      <c r="B2" s="1565" t="s">
        <v>2494</v>
      </c>
      <c r="C2" s="1567" t="s">
        <v>2495</v>
      </c>
      <c r="D2" s="1567" t="s">
        <v>980</v>
      </c>
      <c r="E2" s="1569" t="s">
        <v>2496</v>
      </c>
      <c r="F2" s="1569"/>
      <c r="G2" s="1569"/>
      <c r="H2" s="1569" t="s">
        <v>2497</v>
      </c>
      <c r="I2" s="1569"/>
      <c r="J2" s="1569"/>
      <c r="K2" s="877" t="s">
        <v>1308</v>
      </c>
      <c r="L2" s="877" t="s">
        <v>2498</v>
      </c>
      <c r="M2" s="1568" t="s">
        <v>2499</v>
      </c>
      <c r="N2" s="878"/>
      <c r="O2" s="1568" t="s">
        <v>2712</v>
      </c>
    </row>
    <row r="3" spans="1:15" ht="24">
      <c r="A3" s="1565"/>
      <c r="B3" s="1566"/>
      <c r="C3" s="1568"/>
      <c r="D3" s="1568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70"/>
      <c r="N3" s="878"/>
      <c r="O3" s="1570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1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1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2" t="s">
        <v>2855</v>
      </c>
      <c r="B1" s="1572"/>
      <c r="C1" s="1572"/>
      <c r="D1" s="1572"/>
      <c r="E1" s="1572"/>
      <c r="F1" s="1572"/>
      <c r="G1" s="1572"/>
      <c r="H1" s="1572"/>
      <c r="I1" s="1572"/>
      <c r="J1" s="1572"/>
      <c r="K1" s="1572"/>
      <c r="L1" s="1572"/>
      <c r="M1" s="1573"/>
    </row>
    <row r="2" spans="1:13" ht="24.95" customHeight="1">
      <c r="A2" s="1574" t="s">
        <v>12</v>
      </c>
      <c r="B2" s="1575" t="s">
        <v>2495</v>
      </c>
      <c r="C2" s="1575" t="s">
        <v>980</v>
      </c>
      <c r="D2" s="1577" t="s">
        <v>2559</v>
      </c>
      <c r="E2" s="1577"/>
      <c r="F2" s="1577"/>
      <c r="G2" s="1577" t="s">
        <v>2560</v>
      </c>
      <c r="H2" s="1577"/>
      <c r="I2" s="1577"/>
      <c r="J2" s="751" t="s">
        <v>1308</v>
      </c>
      <c r="K2" s="751" t="s">
        <v>2561</v>
      </c>
      <c r="L2" s="1578" t="s">
        <v>2499</v>
      </c>
      <c r="M2" s="1579" t="s">
        <v>2712</v>
      </c>
    </row>
    <row r="3" spans="1:13" ht="18" customHeight="1">
      <c r="A3" s="1574"/>
      <c r="B3" s="1576"/>
      <c r="C3" s="1576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8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1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1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2" t="s">
        <v>2854</v>
      </c>
      <c r="B1" s="1572"/>
      <c r="C1" s="1572"/>
      <c r="D1" s="1572"/>
      <c r="E1" s="1572"/>
      <c r="F1" s="1572"/>
      <c r="G1" s="1572"/>
      <c r="H1" s="1572"/>
      <c r="I1" s="1572"/>
      <c r="J1" s="1572"/>
      <c r="K1" s="1572"/>
      <c r="L1" s="1572"/>
      <c r="M1" s="1564"/>
    </row>
    <row r="2" spans="1:13" ht="24.95" customHeight="1">
      <c r="A2" s="1574" t="s">
        <v>12</v>
      </c>
      <c r="B2" s="1575" t="s">
        <v>2495</v>
      </c>
      <c r="C2" s="1575" t="s">
        <v>980</v>
      </c>
      <c r="D2" s="1577" t="s">
        <v>2559</v>
      </c>
      <c r="E2" s="1577"/>
      <c r="F2" s="1577"/>
      <c r="G2" s="1577" t="s">
        <v>2560</v>
      </c>
      <c r="H2" s="1577"/>
      <c r="I2" s="1577"/>
      <c r="J2" s="751" t="s">
        <v>1308</v>
      </c>
      <c r="K2" s="751" t="s">
        <v>2561</v>
      </c>
      <c r="L2" s="1578" t="s">
        <v>2499</v>
      </c>
      <c r="M2" s="1574" t="s">
        <v>2712</v>
      </c>
    </row>
    <row r="3" spans="1:13" ht="35.1" customHeight="1">
      <c r="A3" s="1574"/>
      <c r="B3" s="1576"/>
      <c r="C3" s="1576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8"/>
      <c r="M3" s="1581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1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1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4" t="s">
        <v>2856</v>
      </c>
      <c r="B1" s="1585"/>
      <c r="C1" s="1585"/>
      <c r="D1" s="1585"/>
      <c r="E1" s="1585"/>
      <c r="F1" s="1585"/>
      <c r="G1" s="1585"/>
      <c r="H1" s="1585"/>
      <c r="I1" s="1585"/>
      <c r="J1" s="1585"/>
      <c r="K1" s="1585"/>
      <c r="L1" s="1386"/>
      <c r="M1" s="1386"/>
      <c r="N1" s="1386"/>
      <c r="O1" s="1386"/>
    </row>
    <row r="2" spans="1:15" s="814" customFormat="1" ht="23.25" customHeight="1">
      <c r="A2" s="1586" t="s">
        <v>12</v>
      </c>
      <c r="B2" s="1583" t="s">
        <v>2638</v>
      </c>
      <c r="C2" s="1583" t="s">
        <v>1</v>
      </c>
      <c r="D2" s="1586" t="s">
        <v>2639</v>
      </c>
      <c r="E2" s="1586"/>
      <c r="F2" s="1586"/>
      <c r="G2" s="1587" t="s">
        <v>2640</v>
      </c>
      <c r="H2" s="1587"/>
      <c r="I2" s="1587"/>
      <c r="J2" s="257" t="s">
        <v>2641</v>
      </c>
      <c r="K2" s="1587" t="s">
        <v>18</v>
      </c>
      <c r="L2" s="795"/>
      <c r="M2" s="795"/>
      <c r="N2" s="795"/>
      <c r="O2" s="1587" t="s">
        <v>2712</v>
      </c>
    </row>
    <row r="3" spans="1:15" s="818" customFormat="1" ht="23.25" customHeight="1">
      <c r="A3" s="1586"/>
      <c r="B3" s="1583"/>
      <c r="C3" s="1583"/>
      <c r="D3" s="1582" t="s">
        <v>1244</v>
      </c>
      <c r="E3" s="1583" t="s">
        <v>2501</v>
      </c>
      <c r="F3" s="815" t="s">
        <v>2642</v>
      </c>
      <c r="G3" s="1582" t="s">
        <v>1244</v>
      </c>
      <c r="H3" s="1583" t="s">
        <v>2597</v>
      </c>
      <c r="I3" s="870" t="s">
        <v>2642</v>
      </c>
      <c r="J3" s="816" t="s">
        <v>2643</v>
      </c>
      <c r="K3" s="1587"/>
      <c r="L3" s="817"/>
      <c r="M3" s="817"/>
      <c r="N3" s="817"/>
      <c r="O3" s="1587"/>
    </row>
    <row r="4" spans="1:15" s="818" customFormat="1" ht="23.25" customHeight="1">
      <c r="A4" s="1586"/>
      <c r="B4" s="1583"/>
      <c r="C4" s="1583"/>
      <c r="D4" s="1582"/>
      <c r="E4" s="1583"/>
      <c r="F4" s="815" t="s">
        <v>2644</v>
      </c>
      <c r="G4" s="1582"/>
      <c r="H4" s="1583"/>
      <c r="I4" s="870" t="s">
        <v>2645</v>
      </c>
      <c r="J4" s="816" t="s">
        <v>2644</v>
      </c>
      <c r="K4" s="1587"/>
      <c r="L4" s="817"/>
      <c r="M4" s="817"/>
      <c r="N4" s="817"/>
      <c r="O4" s="1587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8" t="s">
        <v>2729</v>
      </c>
      <c r="B1" s="1429"/>
      <c r="C1" s="1429"/>
      <c r="D1" s="1429"/>
      <c r="E1" s="1429"/>
      <c r="F1" s="1429"/>
      <c r="G1" s="1429"/>
      <c r="H1" s="1429"/>
      <c r="I1" s="1429"/>
      <c r="J1" s="1589"/>
    </row>
    <row r="2" spans="1:10" ht="20.100000000000001" customHeight="1">
      <c r="A2" s="1588" t="s">
        <v>12</v>
      </c>
      <c r="B2" s="1588" t="s">
        <v>1303</v>
      </c>
      <c r="C2" s="1588" t="s">
        <v>1305</v>
      </c>
      <c r="D2" s="1588" t="s">
        <v>1306</v>
      </c>
      <c r="E2" s="1590" t="s">
        <v>1307</v>
      </c>
      <c r="F2" s="1588" t="s">
        <v>1</v>
      </c>
      <c r="G2" s="1593" t="s">
        <v>1683</v>
      </c>
      <c r="H2" s="1593"/>
      <c r="I2" s="1594"/>
      <c r="J2" s="1588" t="s">
        <v>2751</v>
      </c>
    </row>
    <row r="3" spans="1:10" ht="20.100000000000001" customHeight="1">
      <c r="A3" s="1588"/>
      <c r="B3" s="1588"/>
      <c r="C3" s="1588"/>
      <c r="D3" s="1588"/>
      <c r="E3" s="1590"/>
      <c r="F3" s="1588"/>
      <c r="G3" s="995" t="s">
        <v>1308</v>
      </c>
      <c r="H3" s="947" t="s">
        <v>1309</v>
      </c>
      <c r="I3" s="996" t="s">
        <v>1310</v>
      </c>
      <c r="J3" s="1588"/>
    </row>
    <row r="4" spans="1:10" s="170" customFormat="1" ht="20.100000000000001" customHeight="1">
      <c r="A4" s="1590">
        <v>1</v>
      </c>
      <c r="B4" s="1590" t="s">
        <v>2730</v>
      </c>
      <c r="C4" s="1591" t="s">
        <v>1312</v>
      </c>
      <c r="D4" s="1592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90"/>
      <c r="B5" s="1590"/>
      <c r="C5" s="1591"/>
      <c r="D5" s="1592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90"/>
      <c r="B6" s="1590"/>
      <c r="C6" s="1591"/>
      <c r="D6" s="1592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90"/>
      <c r="B7" s="1590"/>
      <c r="C7" s="1591"/>
      <c r="D7" s="1592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90"/>
      <c r="B8" s="1590"/>
      <c r="C8" s="1591"/>
      <c r="D8" s="1592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90"/>
      <c r="B9" s="1590"/>
      <c r="C9" s="1591"/>
      <c r="D9" s="1592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90"/>
      <c r="B10" s="1590"/>
      <c r="C10" s="1591"/>
      <c r="D10" s="1592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90"/>
      <c r="B11" s="1590"/>
      <c r="C11" s="1591"/>
      <c r="D11" s="1592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90"/>
      <c r="B12" s="1590"/>
      <c r="C12" s="1591"/>
      <c r="D12" s="1592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90"/>
      <c r="B13" s="1590"/>
      <c r="C13" s="1591"/>
      <c r="D13" s="1592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90"/>
      <c r="B14" s="1590"/>
      <c r="C14" s="1591"/>
      <c r="D14" s="1592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90"/>
      <c r="B15" s="1590"/>
      <c r="C15" s="1591"/>
      <c r="D15" s="1592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90"/>
      <c r="B16" s="1590"/>
      <c r="C16" s="1591"/>
      <c r="D16" s="1592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90"/>
      <c r="B17" s="1590"/>
      <c r="C17" s="1591"/>
      <c r="D17" s="1592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90"/>
      <c r="B18" s="1590"/>
      <c r="C18" s="1591"/>
      <c r="D18" s="1592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90"/>
      <c r="B19" s="1590"/>
      <c r="C19" s="1591"/>
      <c r="D19" s="1592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90"/>
      <c r="B20" s="1590"/>
      <c r="C20" s="1591"/>
      <c r="D20" s="1592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90"/>
      <c r="B21" s="1590"/>
      <c r="C21" s="1591"/>
      <c r="D21" s="1592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90"/>
      <c r="B22" s="1590"/>
      <c r="C22" s="1591"/>
      <c r="D22" s="1592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90"/>
      <c r="B23" s="1590"/>
      <c r="C23" s="1591"/>
      <c r="D23" s="1592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90"/>
      <c r="B24" s="1590"/>
      <c r="C24" s="1591"/>
      <c r="D24" s="1592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90"/>
      <c r="B25" s="1590"/>
      <c r="C25" s="1591"/>
      <c r="D25" s="1592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90"/>
      <c r="B26" s="1590"/>
      <c r="C26" s="1591"/>
      <c r="D26" s="1592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90"/>
      <c r="B27" s="1590"/>
      <c r="C27" s="1591"/>
      <c r="D27" s="1592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90"/>
      <c r="B28" s="1590"/>
      <c r="C28" s="1591"/>
      <c r="D28" s="1592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90"/>
      <c r="B29" s="1590"/>
      <c r="C29" s="1591"/>
      <c r="D29" s="1592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90"/>
      <c r="B30" s="1590"/>
      <c r="C30" s="1591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90"/>
      <c r="B31" s="1590"/>
      <c r="C31" s="1591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90"/>
      <c r="B32" s="1590"/>
      <c r="C32" s="1591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90"/>
      <c r="B33" s="1590"/>
      <c r="C33" s="1591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5" t="s">
        <v>2713</v>
      </c>
      <c r="B1" s="1596"/>
      <c r="C1" s="1596"/>
      <c r="D1" s="1596"/>
      <c r="E1" s="1596"/>
      <c r="F1" s="1596"/>
      <c r="G1" s="1596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7" t="s">
        <v>2720</v>
      </c>
      <c r="B1" s="1597"/>
      <c r="C1" s="1597"/>
      <c r="D1" s="1597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8" t="s">
        <v>829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  <c r="U1" s="1359"/>
      <c r="V1" s="1359"/>
      <c r="W1" s="1359"/>
      <c r="X1" s="1359"/>
      <c r="Y1" s="1359"/>
    </row>
    <row r="2" spans="1:25" ht="24.9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60" t="s">
        <v>17</v>
      </c>
    </row>
    <row r="3" spans="1:25" ht="24.95" customHeight="1">
      <c r="A3" s="1361"/>
      <c r="B3" s="1361"/>
      <c r="C3" s="1361"/>
      <c r="D3" s="1361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1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8" t="s">
        <v>2977</v>
      </c>
      <c r="B1" s="1599"/>
      <c r="C1" s="1598"/>
      <c r="D1" s="1598"/>
      <c r="E1" s="1598"/>
      <c r="F1" s="1598"/>
      <c r="G1" s="1598"/>
      <c r="H1" s="1598"/>
      <c r="I1" s="1598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600" t="s">
        <v>2978</v>
      </c>
      <c r="B1" s="1600"/>
      <c r="C1" s="1600"/>
      <c r="D1" s="1600"/>
      <c r="E1" s="1601"/>
      <c r="F1" s="1601"/>
      <c r="G1" s="1601"/>
      <c r="H1" s="1601"/>
      <c r="I1" s="1601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3" t="s">
        <v>3077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606"/>
      <c r="Q1" s="1606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7" t="s">
        <v>12</v>
      </c>
      <c r="B3" s="1607" t="s">
        <v>13</v>
      </c>
      <c r="C3" s="1607" t="s">
        <v>14</v>
      </c>
      <c r="D3" s="1607" t="s">
        <v>15</v>
      </c>
      <c r="E3" s="1602" t="s">
        <v>2727</v>
      </c>
      <c r="F3" s="1602" t="s">
        <v>2376</v>
      </c>
      <c r="G3" s="1602" t="s">
        <v>2721</v>
      </c>
      <c r="H3" s="1602" t="s">
        <v>2725</v>
      </c>
      <c r="I3" s="1602" t="s">
        <v>1663</v>
      </c>
      <c r="J3" s="1602" t="s">
        <v>1662</v>
      </c>
      <c r="K3" s="1602" t="s">
        <v>1661</v>
      </c>
      <c r="L3" s="1602" t="s">
        <v>1665</v>
      </c>
      <c r="M3" s="1602" t="s">
        <v>2722</v>
      </c>
      <c r="N3" s="1602" t="s">
        <v>17</v>
      </c>
      <c r="O3" s="1602" t="s">
        <v>18</v>
      </c>
      <c r="P3" s="1605" t="s">
        <v>3079</v>
      </c>
      <c r="Q3" s="1605" t="s">
        <v>3080</v>
      </c>
    </row>
    <row r="4" spans="1:17" s="1200" customFormat="1" ht="18" customHeight="1">
      <c r="A4" s="1608"/>
      <c r="B4" s="1608"/>
      <c r="C4" s="1608"/>
      <c r="D4" s="1608"/>
      <c r="E4" s="1604"/>
      <c r="F4" s="1604" t="s">
        <v>460</v>
      </c>
      <c r="G4" s="1604" t="s">
        <v>460</v>
      </c>
      <c r="H4" s="1604" t="s">
        <v>3071</v>
      </c>
      <c r="I4" s="1604" t="s">
        <v>3083</v>
      </c>
      <c r="J4" s="1604"/>
      <c r="K4" s="1604"/>
      <c r="L4" s="1604"/>
      <c r="M4" s="1604"/>
      <c r="N4" s="1603"/>
      <c r="O4" s="1603"/>
      <c r="P4" s="1605"/>
      <c r="Q4" s="1605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  <mergeCell ref="P3:P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3" t="s">
        <v>3013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2" t="s">
        <v>17</v>
      </c>
      <c r="K3" s="1612" t="s">
        <v>18</v>
      </c>
    </row>
    <row r="4" spans="1:13" ht="24.95" customHeight="1">
      <c r="A4" s="1611"/>
      <c r="B4" s="1611"/>
      <c r="C4" s="1611"/>
      <c r="D4" s="1611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3"/>
      <c r="K4" s="1613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9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9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9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9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9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9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9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9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9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9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9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9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9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9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9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9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9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9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9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9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9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9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9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9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9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9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9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3" t="s">
        <v>3014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2" t="s">
        <v>17</v>
      </c>
      <c r="K3" s="1612" t="s">
        <v>18</v>
      </c>
    </row>
    <row r="4" spans="1:13" ht="24.95" customHeight="1">
      <c r="A4" s="1611"/>
      <c r="B4" s="1611"/>
      <c r="C4" s="1611"/>
      <c r="D4" s="1611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3"/>
      <c r="K4" s="1613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3" t="s">
        <v>3052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  <c r="R1" s="1363"/>
      <c r="S1" s="1363"/>
      <c r="T1" s="1363"/>
      <c r="U1" s="1363"/>
      <c r="V1" s="1363"/>
      <c r="W1" s="1363"/>
      <c r="X1" s="1363"/>
      <c r="Y1" s="1363"/>
      <c r="Z1" s="1363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2" t="s">
        <v>17</v>
      </c>
      <c r="Z3" s="1612" t="s">
        <v>18</v>
      </c>
    </row>
    <row r="4" spans="1:28" ht="24.95" customHeight="1">
      <c r="A4" s="1614"/>
      <c r="B4" s="1614"/>
      <c r="C4" s="1614"/>
      <c r="D4" s="1614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3"/>
      <c r="Z4" s="1613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5" t="s">
        <v>3053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  <c r="O1" s="1615"/>
      <c r="P1" s="1615"/>
      <c r="Q1" s="1615"/>
      <c r="R1" s="1615"/>
      <c r="S1" s="1615"/>
      <c r="T1" s="1615"/>
      <c r="U1" s="1615"/>
      <c r="V1" s="1615"/>
      <c r="W1" s="1615"/>
      <c r="X1" s="1615"/>
      <c r="Y1" s="1615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6" t="s">
        <v>12</v>
      </c>
      <c r="B3" s="1616" t="s">
        <v>13</v>
      </c>
      <c r="C3" s="1616" t="s">
        <v>14</v>
      </c>
      <c r="D3" s="1616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8" t="s">
        <v>17</v>
      </c>
      <c r="Y3" s="1618" t="s">
        <v>18</v>
      </c>
    </row>
    <row r="4" spans="1:33" ht="24.95" customHeight="1">
      <c r="A4" s="1617"/>
      <c r="B4" s="1617"/>
      <c r="C4" s="1617"/>
      <c r="D4" s="1617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4"/>
      <c r="Y4" s="1614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3" t="s">
        <v>3125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  <c r="R1" s="1363"/>
      <c r="S1" s="1363"/>
      <c r="T1" s="1363"/>
      <c r="U1" s="1363"/>
      <c r="V1" s="1363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2" t="s">
        <v>17</v>
      </c>
      <c r="V3" s="1612" t="s">
        <v>18</v>
      </c>
    </row>
    <row r="4" spans="1:24" ht="24.95" customHeight="1">
      <c r="A4" s="1611"/>
      <c r="B4" s="1611"/>
      <c r="C4" s="1611"/>
      <c r="D4" s="1611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3"/>
      <c r="V4" s="1613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3" t="s">
        <v>3164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  <c r="R1" s="1363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2" t="s">
        <v>17</v>
      </c>
      <c r="R3" s="1612" t="s">
        <v>18</v>
      </c>
    </row>
    <row r="4" spans="1:20" ht="24.95" customHeight="1">
      <c r="A4" s="1611"/>
      <c r="B4" s="1611"/>
      <c r="C4" s="1611"/>
      <c r="D4" s="1611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3"/>
      <c r="R4" s="1613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3" t="s">
        <v>3066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2" t="s">
        <v>17</v>
      </c>
      <c r="O3" s="1612" t="s">
        <v>18</v>
      </c>
    </row>
    <row r="4" spans="1:17" ht="24.95" customHeight="1">
      <c r="A4" s="1611"/>
      <c r="B4" s="1611"/>
      <c r="C4" s="1611"/>
      <c r="D4" s="1611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3"/>
      <c r="O4" s="1613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6" t="s">
        <v>830</v>
      </c>
      <c r="B1" s="1357"/>
      <c r="C1" s="1357"/>
      <c r="D1" s="1357"/>
      <c r="E1" s="1357"/>
      <c r="F1" s="1357"/>
      <c r="G1" s="1357"/>
      <c r="H1" s="1357"/>
      <c r="I1" s="1357"/>
      <c r="J1" s="1357"/>
      <c r="K1" s="1357"/>
      <c r="L1" s="1357"/>
      <c r="M1" s="1357"/>
      <c r="N1" s="1357"/>
      <c r="O1" s="1357"/>
      <c r="P1" s="1357"/>
      <c r="Q1" s="1357"/>
    </row>
    <row r="2" spans="1:17" ht="4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60" t="s">
        <v>17</v>
      </c>
    </row>
    <row r="3" spans="1:17">
      <c r="A3" s="1361"/>
      <c r="B3" s="1361"/>
      <c r="C3" s="1361"/>
      <c r="D3" s="1361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1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3" t="s">
        <v>3068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  <c r="R1" s="1363"/>
      <c r="S1" s="1363"/>
      <c r="T1" s="1363"/>
      <c r="U1" s="1363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2" t="s">
        <v>17</v>
      </c>
      <c r="U3" s="1612" t="s">
        <v>18</v>
      </c>
    </row>
    <row r="4" spans="1:21" ht="24.95" customHeight="1">
      <c r="A4" s="1611"/>
      <c r="B4" s="1611"/>
      <c r="C4" s="1611"/>
      <c r="D4" s="1611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3"/>
      <c r="U4" s="1613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3" t="s">
        <v>3184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10" t="s">
        <v>12</v>
      </c>
      <c r="B3" s="1610" t="s">
        <v>13</v>
      </c>
      <c r="C3" s="1610" t="s">
        <v>14</v>
      </c>
      <c r="D3" s="1610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2" t="s">
        <v>17</v>
      </c>
      <c r="Q3" s="1612" t="s">
        <v>18</v>
      </c>
    </row>
    <row r="4" spans="1:19" ht="24.95" customHeight="1">
      <c r="A4" s="1611"/>
      <c r="B4" s="1611"/>
      <c r="C4" s="1611"/>
      <c r="D4" s="1611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3"/>
      <c r="Q4" s="1613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9" t="s">
        <v>3246</v>
      </c>
      <c r="B1" s="1619"/>
      <c r="C1" s="1619"/>
      <c r="D1" s="1391"/>
      <c r="E1" s="1391"/>
      <c r="F1" s="1391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4" t="s">
        <v>3198</v>
      </c>
      <c r="B1" s="1625"/>
      <c r="C1" s="1625"/>
      <c r="D1" s="1625"/>
      <c r="E1" s="1625"/>
      <c r="F1" s="1625"/>
      <c r="G1" s="1625"/>
      <c r="H1" s="1625"/>
      <c r="I1" s="1625"/>
      <c r="J1" s="1625"/>
      <c r="K1" s="1625"/>
      <c r="L1" s="1625"/>
      <c r="M1" s="1625"/>
      <c r="N1" s="1625"/>
      <c r="O1" s="1625"/>
      <c r="P1" s="1625"/>
      <c r="Q1" s="1625"/>
      <c r="R1" s="1625"/>
      <c r="S1" s="1625"/>
      <c r="T1" s="1625"/>
      <c r="U1" s="1625"/>
      <c r="V1" s="1625"/>
      <c r="W1" s="1625"/>
      <c r="X1" s="1625"/>
      <c r="Y1" s="1625"/>
      <c r="Z1" s="1625"/>
      <c r="AA1" s="1625"/>
      <c r="AB1" s="1625"/>
      <c r="AC1" s="1625"/>
      <c r="AD1" s="1625"/>
      <c r="AE1" s="1625"/>
      <c r="AF1" s="1625"/>
      <c r="AG1" s="1625"/>
      <c r="AH1" s="1625"/>
      <c r="AI1" s="1625"/>
      <c r="AJ1" s="1625"/>
      <c r="AK1" s="1625"/>
      <c r="AL1" s="1625"/>
      <c r="AM1" s="1625"/>
      <c r="AN1" s="1625"/>
      <c r="AO1" s="1625"/>
      <c r="AP1" s="1625"/>
      <c r="AQ1" s="1625"/>
      <c r="AR1" s="1626"/>
      <c r="AS1" s="1626"/>
      <c r="AT1" s="1626"/>
      <c r="AU1" s="1626"/>
      <c r="AV1" s="1260"/>
      <c r="AY1" s="1344"/>
      <c r="AZ1" s="1346"/>
    </row>
    <row r="2" spans="1:52" s="1259" customFormat="1" ht="20.100000000000001" customHeight="1">
      <c r="A2" s="1262"/>
      <c r="B2" s="1623" t="s">
        <v>3248</v>
      </c>
      <c r="C2" s="1386"/>
      <c r="D2" s="1386"/>
      <c r="E2" s="1386"/>
      <c r="F2" s="1386"/>
      <c r="G2" s="1386"/>
      <c r="H2" s="1386"/>
      <c r="I2" s="1386"/>
      <c r="J2" s="1386"/>
      <c r="K2" s="1386"/>
      <c r="L2" s="1386"/>
      <c r="M2" s="1386"/>
      <c r="N2" s="1386"/>
      <c r="O2" s="1386"/>
      <c r="P2" s="1386"/>
      <c r="Q2" s="1386"/>
      <c r="R2" s="1386"/>
      <c r="S2" s="1386"/>
      <c r="T2" s="1386"/>
      <c r="U2" s="1386"/>
      <c r="V2" s="1386"/>
      <c r="W2" s="1386"/>
      <c r="X2" s="1386"/>
      <c r="Y2" s="1386"/>
      <c r="Z2" s="1386"/>
      <c r="AA2" s="1386"/>
      <c r="AB2" s="1386"/>
      <c r="AC2" s="1386"/>
      <c r="AD2" s="1386"/>
      <c r="AE2" s="1386"/>
      <c r="AF2" s="1386"/>
      <c r="AG2" s="1386"/>
      <c r="AH2" s="1386"/>
      <c r="AI2" s="1386"/>
      <c r="AJ2" s="1386"/>
      <c r="AK2" s="1386"/>
      <c r="AL2" s="1386"/>
      <c r="AM2" s="1386"/>
      <c r="AN2" s="1386"/>
      <c r="AO2" s="1386"/>
      <c r="AP2" s="1386"/>
      <c r="AQ2" s="1386"/>
      <c r="AR2" s="1386"/>
      <c r="AS2" s="1386"/>
      <c r="AT2" s="1386"/>
      <c r="AU2" s="1386"/>
      <c r="AV2" s="1386"/>
      <c r="AW2" s="1386"/>
      <c r="AY2" s="1345"/>
      <c r="AZ2" s="1345"/>
    </row>
    <row r="3" spans="1:52" ht="30.75" customHeight="1">
      <c r="A3" s="1387" t="s">
        <v>631</v>
      </c>
      <c r="B3" s="1387" t="s">
        <v>632</v>
      </c>
      <c r="C3" s="1387" t="s">
        <v>955</v>
      </c>
      <c r="D3" s="1627" t="s">
        <v>3188</v>
      </c>
      <c r="E3" s="1387" t="s">
        <v>3200</v>
      </c>
      <c r="F3" s="1387"/>
      <c r="G3" s="1387"/>
      <c r="H3" s="1387"/>
      <c r="I3" s="1387"/>
      <c r="J3" s="1387" t="s">
        <v>3201</v>
      </c>
      <c r="K3" s="1387"/>
      <c r="L3" s="1387"/>
      <c r="M3" s="1387"/>
      <c r="N3" s="1387"/>
      <c r="O3" s="1388" t="s">
        <v>635</v>
      </c>
      <c r="P3" s="1388"/>
      <c r="Q3" s="1388"/>
      <c r="R3" s="1388"/>
      <c r="S3" s="1388"/>
      <c r="T3" s="1388" t="s">
        <v>3202</v>
      </c>
      <c r="U3" s="1388"/>
      <c r="V3" s="1388"/>
      <c r="W3" s="1388"/>
      <c r="X3" s="1388"/>
      <c r="Y3" s="1388" t="s">
        <v>637</v>
      </c>
      <c r="Z3" s="1388"/>
      <c r="AA3" s="1388"/>
      <c r="AB3" s="1388"/>
      <c r="AC3" s="1388"/>
      <c r="AD3" s="1387" t="s">
        <v>3244</v>
      </c>
      <c r="AE3" s="1387"/>
      <c r="AF3" s="1387"/>
      <c r="AG3" s="1387"/>
      <c r="AH3" s="1387"/>
      <c r="AI3" s="1387"/>
      <c r="AJ3" s="1387"/>
      <c r="AK3" s="1387"/>
      <c r="AL3" s="1387"/>
      <c r="AM3" s="1387"/>
      <c r="AN3" s="1628" t="s">
        <v>4033</v>
      </c>
      <c r="AO3" s="1629"/>
      <c r="AP3" s="1629"/>
      <c r="AQ3" s="1630"/>
      <c r="AR3" s="1620" t="s">
        <v>3203</v>
      </c>
      <c r="AS3" s="1621"/>
      <c r="AT3" s="1622"/>
      <c r="AU3" s="1620" t="s">
        <v>3365</v>
      </c>
      <c r="AV3" s="1621"/>
      <c r="AW3" s="1622"/>
      <c r="AX3" s="1620" t="s">
        <v>4040</v>
      </c>
      <c r="AY3" s="1621"/>
      <c r="AZ3" s="1622"/>
    </row>
    <row r="4" spans="1:52" ht="42" customHeight="1">
      <c r="A4" s="1387"/>
      <c r="B4" s="1387"/>
      <c r="C4" s="1387"/>
      <c r="D4" s="1627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1" t="s">
        <v>3206</v>
      </c>
      <c r="B1" s="1632"/>
      <c r="C1" s="1632"/>
      <c r="D1" s="1632"/>
      <c r="E1" s="1632"/>
      <c r="F1" s="1633"/>
      <c r="G1" s="1633"/>
    </row>
    <row r="2" spans="1:7" s="95" customFormat="1" ht="20.100000000000001" customHeight="1">
      <c r="A2" s="1634" t="s">
        <v>3249</v>
      </c>
      <c r="B2" s="1635"/>
      <c r="C2" s="1635"/>
      <c r="D2" s="1635"/>
      <c r="E2" s="1635"/>
      <c r="F2" s="1635"/>
      <c r="G2" s="1635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6" t="s">
        <v>3236</v>
      </c>
      <c r="B1" s="1636"/>
      <c r="C1" s="1636"/>
      <c r="D1" s="1636"/>
      <c r="E1" s="1636"/>
      <c r="F1" s="1636"/>
      <c r="G1" s="1636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7" t="s">
        <v>3250</v>
      </c>
      <c r="B1" s="1638"/>
      <c r="C1" s="1637"/>
      <c r="D1" s="1637"/>
      <c r="E1" s="1638"/>
      <c r="F1" s="1638"/>
      <c r="G1" s="1638"/>
      <c r="H1" s="1638"/>
      <c r="I1" s="1638"/>
      <c r="J1" s="1638"/>
      <c r="K1" s="1391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9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9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9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9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9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9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9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9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9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9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9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9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9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9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40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9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9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9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9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9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9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9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9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9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9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9" t="s">
        <v>3332</v>
      </c>
      <c r="C64" s="1291">
        <v>623454.99</v>
      </c>
      <c r="D64" s="1291">
        <v>503454.99</v>
      </c>
      <c r="E64" s="1641">
        <f>216.8448*10000</f>
        <v>2168448</v>
      </c>
      <c r="F64" s="1641">
        <f>214.881904*10000</f>
        <v>2148819.04</v>
      </c>
      <c r="G64" s="1641">
        <f>(7+5.14+1.8722+14.82)*10000</f>
        <v>288322</v>
      </c>
      <c r="H64" s="1641">
        <f>F64+G64</f>
        <v>2437141.04</v>
      </c>
      <c r="I64" s="1641">
        <f>561109+956698+868907</f>
        <v>2386714</v>
      </c>
      <c r="J64" s="1641">
        <f>H64-I64</f>
        <v>50427.040000000037</v>
      </c>
      <c r="K64" s="1279"/>
    </row>
    <row r="65" spans="1:11" s="1288" customFormat="1" ht="30" customHeight="1">
      <c r="A65" s="1279" t="s">
        <v>1030</v>
      </c>
      <c r="B65" s="1639"/>
      <c r="C65" s="1291">
        <v>1062997.95</v>
      </c>
      <c r="D65" s="1291">
        <v>922319.6</v>
      </c>
      <c r="E65" s="1641"/>
      <c r="F65" s="1641"/>
      <c r="G65" s="1641"/>
      <c r="H65" s="1641"/>
      <c r="I65" s="1641"/>
      <c r="J65" s="1641"/>
      <c r="K65" s="1279"/>
    </row>
    <row r="66" spans="1:11" s="1288" customFormat="1" ht="30" customHeight="1">
      <c r="A66" s="1279" t="s">
        <v>3333</v>
      </c>
      <c r="B66" s="1639"/>
      <c r="C66" s="1291">
        <v>965452.5</v>
      </c>
      <c r="D66" s="1291">
        <v>814556.5</v>
      </c>
      <c r="E66" s="1641"/>
      <c r="F66" s="1641"/>
      <c r="G66" s="1641"/>
      <c r="H66" s="1641"/>
      <c r="I66" s="1641"/>
      <c r="J66" s="1641"/>
      <c r="K66" s="1279"/>
    </row>
    <row r="67" spans="1:11" s="1288" customFormat="1" ht="30" customHeight="1">
      <c r="A67" s="1279" t="s">
        <v>3334</v>
      </c>
      <c r="B67" s="1639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9" t="s">
        <v>3335</v>
      </c>
      <c r="C69" s="1284">
        <v>820195.2</v>
      </c>
      <c r="D69" s="1284">
        <v>714460</v>
      </c>
      <c r="E69" s="1642">
        <v>1512587.03</v>
      </c>
      <c r="F69" s="1642">
        <v>1512587.03</v>
      </c>
      <c r="G69" s="1642">
        <v>203455</v>
      </c>
      <c r="H69" s="1642">
        <f>F69+G69</f>
        <v>1716042.03</v>
      </c>
      <c r="I69" s="1642">
        <v>1461624</v>
      </c>
      <c r="J69" s="1642">
        <f>H69-I69</f>
        <v>254418.03000000003</v>
      </c>
      <c r="K69" s="1639" t="s">
        <v>3258</v>
      </c>
    </row>
    <row r="70" spans="1:11" ht="30" customHeight="1">
      <c r="A70" s="1293" t="s">
        <v>166</v>
      </c>
      <c r="B70" s="1639"/>
      <c r="C70" s="1284">
        <v>154428</v>
      </c>
      <c r="D70" s="1284">
        <v>138348</v>
      </c>
      <c r="E70" s="1642"/>
      <c r="F70" s="1642"/>
      <c r="G70" s="1642"/>
      <c r="H70" s="1642"/>
      <c r="I70" s="1642"/>
      <c r="J70" s="1642"/>
      <c r="K70" s="1639"/>
    </row>
    <row r="71" spans="1:11" ht="30" customHeight="1">
      <c r="A71" s="1293" t="s">
        <v>168</v>
      </c>
      <c r="B71" s="1639"/>
      <c r="C71" s="1284">
        <v>749882.52600986802</v>
      </c>
      <c r="D71" s="1284">
        <v>669537.96965166798</v>
      </c>
      <c r="E71" s="1642"/>
      <c r="F71" s="1642"/>
      <c r="G71" s="1642"/>
      <c r="H71" s="1642"/>
      <c r="I71" s="1642"/>
      <c r="J71" s="1642"/>
      <c r="K71" s="1639"/>
    </row>
    <row r="72" spans="1:11" ht="30" customHeight="1">
      <c r="A72" s="1643" t="s">
        <v>3336</v>
      </c>
      <c r="B72" s="1279" t="s">
        <v>3337</v>
      </c>
      <c r="C72" s="1644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2">
        <f>F72+G72+F73+G73</f>
        <v>2659667.2199999997</v>
      </c>
      <c r="I72" s="1642">
        <v>2589917</v>
      </c>
      <c r="J72" s="1642">
        <f>H72-I72</f>
        <v>69750.219999999739</v>
      </c>
      <c r="K72" s="1279" t="s">
        <v>3258</v>
      </c>
    </row>
    <row r="73" spans="1:11" ht="30" customHeight="1">
      <c r="A73" s="1643"/>
      <c r="B73" s="1279" t="s">
        <v>3338</v>
      </c>
      <c r="C73" s="1644"/>
      <c r="D73" s="1284">
        <v>1169570.2</v>
      </c>
      <c r="E73" s="1285">
        <v>1130854.22</v>
      </c>
      <c r="F73" s="1285">
        <v>1130854.22</v>
      </c>
      <c r="G73" s="1285">
        <v>103400</v>
      </c>
      <c r="H73" s="1642"/>
      <c r="I73" s="1642"/>
      <c r="J73" s="1642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9" t="s">
        <v>3340</v>
      </c>
      <c r="C76" s="1284">
        <v>552912.64000000001</v>
      </c>
      <c r="D76" s="1284">
        <v>493672</v>
      </c>
      <c r="E76" s="1642">
        <v>1383215.24</v>
      </c>
      <c r="F76" s="1642">
        <v>1378236.37</v>
      </c>
      <c r="G76" s="1642">
        <v>149913</v>
      </c>
      <c r="H76" s="1642">
        <v>1528149.37</v>
      </c>
      <c r="I76" s="1642">
        <v>1398092</v>
      </c>
      <c r="J76" s="1642">
        <f t="shared" si="16"/>
        <v>130057.37000000011</v>
      </c>
      <c r="K76" s="1639"/>
    </row>
    <row r="77" spans="1:11" ht="30" customHeight="1">
      <c r="A77" s="1289" t="s">
        <v>234</v>
      </c>
      <c r="B77" s="1639"/>
      <c r="C77" s="1284">
        <v>1000522.88</v>
      </c>
      <c r="D77" s="1284">
        <v>893324</v>
      </c>
      <c r="E77" s="1642"/>
      <c r="F77" s="1642"/>
      <c r="G77" s="1642"/>
      <c r="H77" s="1642"/>
      <c r="I77" s="1642"/>
      <c r="J77" s="1642"/>
      <c r="K77" s="1639"/>
    </row>
    <row r="78" spans="1:11" ht="30" customHeight="1">
      <c r="A78" s="1294" t="s">
        <v>1015</v>
      </c>
      <c r="B78" s="1639" t="s">
        <v>3341</v>
      </c>
      <c r="C78" s="1284">
        <v>33965.39</v>
      </c>
      <c r="D78" s="1284">
        <v>30326.240000000002</v>
      </c>
      <c r="E78" s="1642">
        <v>1666864</v>
      </c>
      <c r="F78" s="1642">
        <v>1666864</v>
      </c>
      <c r="G78" s="1642">
        <v>247911.9</v>
      </c>
      <c r="H78" s="1642">
        <v>1914775.9</v>
      </c>
      <c r="I78" s="1642">
        <v>1543075</v>
      </c>
      <c r="J78" s="1642">
        <f t="shared" si="16"/>
        <v>371700.89999999991</v>
      </c>
      <c r="K78" s="1639" t="s">
        <v>3258</v>
      </c>
    </row>
    <row r="79" spans="1:11" ht="30" customHeight="1">
      <c r="A79" s="1294" t="s">
        <v>3342</v>
      </c>
      <c r="B79" s="1639"/>
      <c r="C79" s="1284">
        <v>396081.99</v>
      </c>
      <c r="D79" s="1284">
        <v>347216.06</v>
      </c>
      <c r="E79" s="1642"/>
      <c r="F79" s="1642"/>
      <c r="G79" s="1642"/>
      <c r="H79" s="1642"/>
      <c r="I79" s="1642"/>
      <c r="J79" s="1642"/>
      <c r="K79" s="1639"/>
    </row>
    <row r="80" spans="1:11" ht="30" customHeight="1">
      <c r="A80" s="1294" t="s">
        <v>1012</v>
      </c>
      <c r="B80" s="1639"/>
      <c r="C80" s="1284">
        <v>293548.05</v>
      </c>
      <c r="D80" s="1284">
        <v>262096.47</v>
      </c>
      <c r="E80" s="1642"/>
      <c r="F80" s="1642"/>
      <c r="G80" s="1642"/>
      <c r="H80" s="1642"/>
      <c r="I80" s="1642"/>
      <c r="J80" s="1642"/>
      <c r="K80" s="1639"/>
    </row>
    <row r="81" spans="1:11" ht="30" customHeight="1">
      <c r="A81" s="1294" t="s">
        <v>2106</v>
      </c>
      <c r="B81" s="1639"/>
      <c r="C81" s="1284">
        <v>510471.54</v>
      </c>
      <c r="D81" s="1284">
        <v>455778.16</v>
      </c>
      <c r="E81" s="1642"/>
      <c r="F81" s="1642"/>
      <c r="G81" s="1642"/>
      <c r="H81" s="1642"/>
      <c r="I81" s="1642"/>
      <c r="J81" s="1642"/>
      <c r="K81" s="1639"/>
    </row>
    <row r="82" spans="1:11" ht="30" customHeight="1">
      <c r="A82" s="1294" t="s">
        <v>542</v>
      </c>
      <c r="B82" s="1639"/>
      <c r="C82" s="1284">
        <v>419760</v>
      </c>
      <c r="D82" s="1284">
        <v>348000</v>
      </c>
      <c r="E82" s="1642"/>
      <c r="F82" s="1642"/>
      <c r="G82" s="1642"/>
      <c r="H82" s="1642"/>
      <c r="I82" s="1642"/>
      <c r="J82" s="1642"/>
      <c r="K82" s="1639"/>
    </row>
    <row r="83" spans="1:11" ht="30" customHeight="1">
      <c r="A83" s="1294" t="s">
        <v>3343</v>
      </c>
      <c r="B83" s="1639"/>
      <c r="C83" s="1284">
        <v>56662.720000000001</v>
      </c>
      <c r="D83" s="1284">
        <v>42556</v>
      </c>
      <c r="E83" s="1642"/>
      <c r="F83" s="1642"/>
      <c r="G83" s="1642"/>
      <c r="H83" s="1642"/>
      <c r="I83" s="1642"/>
      <c r="J83" s="1642"/>
      <c r="K83" s="1639"/>
    </row>
    <row r="84" spans="1:11" ht="30" customHeight="1">
      <c r="A84" s="1294" t="s">
        <v>1014</v>
      </c>
      <c r="B84" s="1639"/>
      <c r="C84" s="1284">
        <v>93457.08</v>
      </c>
      <c r="D84" s="1284">
        <v>83443.820000000007</v>
      </c>
      <c r="E84" s="1642"/>
      <c r="F84" s="1642"/>
      <c r="G84" s="1642"/>
      <c r="H84" s="1642"/>
      <c r="I84" s="1642"/>
      <c r="J84" s="1642"/>
      <c r="K84" s="1639"/>
    </row>
    <row r="85" spans="1:11" ht="30" customHeight="1">
      <c r="A85" s="1294" t="s">
        <v>2121</v>
      </c>
      <c r="B85" s="1639"/>
      <c r="C85" s="1284">
        <v>124897.58</v>
      </c>
      <c r="D85" s="1284">
        <v>111515.7</v>
      </c>
      <c r="E85" s="1642"/>
      <c r="F85" s="1642"/>
      <c r="G85" s="1642"/>
      <c r="H85" s="1642"/>
      <c r="I85" s="1642"/>
      <c r="J85" s="1642"/>
      <c r="K85" s="1639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2" t="s">
        <v>3362</v>
      </c>
      <c r="B1" s="1392"/>
      <c r="C1" s="1392"/>
      <c r="D1" s="1392"/>
      <c r="E1" s="1392"/>
      <c r="F1" s="1392"/>
      <c r="G1" s="1392"/>
      <c r="H1" s="1392"/>
      <c r="I1" s="1392"/>
      <c r="J1" s="1392"/>
      <c r="K1" s="1573"/>
      <c r="L1" s="1573"/>
      <c r="M1" s="1573"/>
      <c r="N1" s="1573"/>
    </row>
    <row r="2" spans="1:14" ht="20.100000000000001" customHeight="1" outlineLevel="1">
      <c r="A2" s="1653" t="s">
        <v>4028</v>
      </c>
      <c r="B2" s="1635"/>
      <c r="C2" s="1635"/>
      <c r="D2" s="1635"/>
      <c r="E2" s="1635"/>
      <c r="F2" s="1635"/>
      <c r="G2" s="1635"/>
      <c r="H2" s="1635"/>
      <c r="I2" s="1635"/>
      <c r="J2" s="1635"/>
      <c r="K2" s="1635"/>
      <c r="L2" s="1635"/>
      <c r="M2" s="1635"/>
      <c r="N2" s="1635"/>
    </row>
    <row r="3" spans="1:14" ht="20.100000000000001" customHeight="1" outlineLevel="2">
      <c r="A3" s="1645" t="s">
        <v>632</v>
      </c>
      <c r="B3" s="1645" t="s">
        <v>1248</v>
      </c>
      <c r="C3" s="1645" t="s">
        <v>3207</v>
      </c>
      <c r="D3" s="1645" t="s">
        <v>3358</v>
      </c>
      <c r="E3" s="1645" t="s">
        <v>13</v>
      </c>
      <c r="F3" s="1645" t="s">
        <v>1242</v>
      </c>
      <c r="G3" s="1645" t="s">
        <v>1243</v>
      </c>
      <c r="H3" s="1645" t="s">
        <v>1244</v>
      </c>
      <c r="I3" s="1645" t="s">
        <v>1245</v>
      </c>
      <c r="J3" s="1648" t="s">
        <v>4029</v>
      </c>
      <c r="K3" s="1648" t="s">
        <v>4030</v>
      </c>
      <c r="L3" s="1650" t="s">
        <v>4031</v>
      </c>
      <c r="M3" s="1651"/>
      <c r="N3" s="1652"/>
    </row>
    <row r="4" spans="1:14" ht="20.100000000000001" customHeight="1" outlineLevel="1">
      <c r="A4" s="1646"/>
      <c r="B4" s="1646" t="s">
        <v>4034</v>
      </c>
      <c r="C4" s="1646"/>
      <c r="D4" s="1646"/>
      <c r="E4" s="1646"/>
      <c r="F4" s="1646"/>
      <c r="G4" s="1646"/>
      <c r="H4" s="1646"/>
      <c r="I4" s="1646"/>
      <c r="J4" s="1649">
        <f>SUBTOTAL(9,J3:J3)</f>
        <v>0</v>
      </c>
      <c r="K4" s="1649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7"/>
      <c r="B5" s="1647"/>
      <c r="C5" s="1647"/>
      <c r="D5" s="1647"/>
      <c r="E5" s="1647"/>
      <c r="F5" s="1647"/>
      <c r="G5" s="1647"/>
      <c r="H5" s="1647"/>
      <c r="I5" s="1647"/>
      <c r="J5" s="1647"/>
      <c r="K5" s="1647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7" t="s">
        <v>3369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64"/>
      <c r="L1" s="1564"/>
    </row>
    <row r="2" spans="1:12" s="1317" customFormat="1" ht="20.100000000000001" customHeight="1">
      <c r="A2" s="1653" t="s">
        <v>3078</v>
      </c>
      <c r="B2" s="1658"/>
      <c r="C2" s="1658"/>
      <c r="D2" s="1658"/>
      <c r="E2" s="1658"/>
      <c r="F2" s="1658"/>
      <c r="G2" s="1658"/>
      <c r="H2" s="1658"/>
      <c r="I2" s="1658"/>
      <c r="J2" s="1658"/>
      <c r="K2" s="1658"/>
      <c r="L2" s="1658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4">
        <v>3628920.96</v>
      </c>
      <c r="J4" s="1654">
        <f>H42-I4</f>
        <v>2803877.04</v>
      </c>
      <c r="K4" s="1654">
        <v>0</v>
      </c>
      <c r="L4" s="1654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5"/>
      <c r="J5" s="1655"/>
      <c r="K5" s="1655"/>
      <c r="L5" s="1655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5"/>
      <c r="J6" s="1655"/>
      <c r="K6" s="1655"/>
      <c r="L6" s="1655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5"/>
      <c r="J7" s="1655"/>
      <c r="K7" s="1655"/>
      <c r="L7" s="1655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5"/>
      <c r="J8" s="1655"/>
      <c r="K8" s="1655"/>
      <c r="L8" s="1655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5"/>
      <c r="J9" s="1655"/>
      <c r="K9" s="1655"/>
      <c r="L9" s="1655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5"/>
      <c r="J10" s="1655"/>
      <c r="K10" s="1655"/>
      <c r="L10" s="1655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5"/>
      <c r="J11" s="1655"/>
      <c r="K11" s="1655"/>
      <c r="L11" s="1655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5"/>
      <c r="J12" s="1655"/>
      <c r="K12" s="1655"/>
      <c r="L12" s="1655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5"/>
      <c r="J13" s="1655"/>
      <c r="K13" s="1655"/>
      <c r="L13" s="1655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5"/>
      <c r="J14" s="1655"/>
      <c r="K14" s="1655"/>
      <c r="L14" s="1655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5"/>
      <c r="J15" s="1655"/>
      <c r="K15" s="1655"/>
      <c r="L15" s="1655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5"/>
      <c r="J16" s="1655"/>
      <c r="K16" s="1655"/>
      <c r="L16" s="1655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5"/>
      <c r="J17" s="1655"/>
      <c r="K17" s="1655"/>
      <c r="L17" s="1655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5"/>
      <c r="J18" s="1655"/>
      <c r="K18" s="1655"/>
      <c r="L18" s="1655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5"/>
      <c r="J19" s="1655"/>
      <c r="K19" s="1655"/>
      <c r="L19" s="1655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5"/>
      <c r="J20" s="1655"/>
      <c r="K20" s="1655"/>
      <c r="L20" s="1655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5"/>
      <c r="J21" s="1655"/>
      <c r="K21" s="1655"/>
      <c r="L21" s="1655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5"/>
      <c r="J22" s="1655"/>
      <c r="K22" s="1655"/>
      <c r="L22" s="1655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5"/>
      <c r="J23" s="1655"/>
      <c r="K23" s="1655"/>
      <c r="L23" s="1655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5"/>
      <c r="J24" s="1655"/>
      <c r="K24" s="1655"/>
      <c r="L24" s="1655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5"/>
      <c r="J25" s="1655"/>
      <c r="K25" s="1655"/>
      <c r="L25" s="1655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5"/>
      <c r="J26" s="1655"/>
      <c r="K26" s="1655"/>
      <c r="L26" s="1655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5"/>
      <c r="J27" s="1655"/>
      <c r="K27" s="1655"/>
      <c r="L27" s="1655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5"/>
      <c r="J28" s="1655"/>
      <c r="K28" s="1655"/>
      <c r="L28" s="1655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5"/>
      <c r="J29" s="1655"/>
      <c r="K29" s="1655"/>
      <c r="L29" s="1655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5"/>
      <c r="J30" s="1655"/>
      <c r="K30" s="1655"/>
      <c r="L30" s="1655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5"/>
      <c r="J31" s="1655"/>
      <c r="K31" s="1655"/>
      <c r="L31" s="1655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5"/>
      <c r="J32" s="1655"/>
      <c r="K32" s="1655"/>
      <c r="L32" s="1655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5"/>
      <c r="J33" s="1655"/>
      <c r="K33" s="1655"/>
      <c r="L33" s="1655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5"/>
      <c r="J34" s="1655"/>
      <c r="K34" s="1655"/>
      <c r="L34" s="1655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5"/>
      <c r="J35" s="1655"/>
      <c r="K35" s="1655"/>
      <c r="L35" s="1655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5"/>
      <c r="J36" s="1655"/>
      <c r="K36" s="1655"/>
      <c r="L36" s="1655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5"/>
      <c r="J37" s="1655"/>
      <c r="K37" s="1655"/>
      <c r="L37" s="1655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5"/>
      <c r="J38" s="1655"/>
      <c r="K38" s="1655"/>
      <c r="L38" s="1655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5"/>
      <c r="J39" s="1655"/>
      <c r="K39" s="1655"/>
      <c r="L39" s="1655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5"/>
      <c r="J40" s="1655"/>
      <c r="K40" s="1655"/>
      <c r="L40" s="1655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6"/>
      <c r="J41" s="1656"/>
      <c r="K41" s="1656"/>
      <c r="L41" s="1656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4">
        <v>1140419.52</v>
      </c>
      <c r="J43" s="1654">
        <f>H53-I43</f>
        <v>581986.48</v>
      </c>
      <c r="K43" s="1654">
        <v>0</v>
      </c>
      <c r="L43" s="1654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5"/>
      <c r="J44" s="1655"/>
      <c r="K44" s="1655"/>
      <c r="L44" s="1655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5"/>
      <c r="J45" s="1655"/>
      <c r="K45" s="1655"/>
      <c r="L45" s="1655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5"/>
      <c r="J46" s="1655"/>
      <c r="K46" s="1655"/>
      <c r="L46" s="1655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5"/>
      <c r="J47" s="1655"/>
      <c r="K47" s="1655"/>
      <c r="L47" s="1655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5"/>
      <c r="J48" s="1655"/>
      <c r="K48" s="1655"/>
      <c r="L48" s="1655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5"/>
      <c r="J49" s="1655"/>
      <c r="K49" s="1655"/>
      <c r="L49" s="1655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5"/>
      <c r="J50" s="1655"/>
      <c r="K50" s="1655"/>
      <c r="L50" s="1655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5"/>
      <c r="J51" s="1655"/>
      <c r="K51" s="1655"/>
      <c r="L51" s="1655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6"/>
      <c r="J52" s="1656"/>
      <c r="K52" s="1656"/>
      <c r="L52" s="1656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4">
        <v>2956830.16</v>
      </c>
      <c r="J54" s="1654">
        <f>H67-I54</f>
        <v>-370551.16000000015</v>
      </c>
      <c r="K54" s="1654">
        <v>0</v>
      </c>
      <c r="L54" s="1654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5"/>
      <c r="J55" s="1655"/>
      <c r="K55" s="1655"/>
      <c r="L55" s="1655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5"/>
      <c r="J56" s="1655"/>
      <c r="K56" s="1655"/>
      <c r="L56" s="1655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5"/>
      <c r="J57" s="1655"/>
      <c r="K57" s="1655"/>
      <c r="L57" s="1655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5"/>
      <c r="J58" s="1655"/>
      <c r="K58" s="1655"/>
      <c r="L58" s="1655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5"/>
      <c r="J59" s="1655"/>
      <c r="K59" s="1655"/>
      <c r="L59" s="1655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5"/>
      <c r="J60" s="1655"/>
      <c r="K60" s="1655"/>
      <c r="L60" s="1655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5"/>
      <c r="J61" s="1655"/>
      <c r="K61" s="1655"/>
      <c r="L61" s="1655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5"/>
      <c r="J62" s="1655"/>
      <c r="K62" s="1655"/>
      <c r="L62" s="1655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5"/>
      <c r="J63" s="1655"/>
      <c r="K63" s="1655"/>
      <c r="L63" s="1655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5"/>
      <c r="J64" s="1655"/>
      <c r="K64" s="1655"/>
      <c r="L64" s="1655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5"/>
      <c r="J65" s="1655"/>
      <c r="K65" s="1655"/>
      <c r="L65" s="1655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6"/>
      <c r="J66" s="1656"/>
      <c r="K66" s="1656"/>
      <c r="L66" s="1656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4">
        <v>4756561.84</v>
      </c>
      <c r="J68" s="1654">
        <f>H114-I68</f>
        <v>3206796.16</v>
      </c>
      <c r="K68" s="1654">
        <v>0</v>
      </c>
      <c r="L68" s="1654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5"/>
      <c r="J69" s="1655"/>
      <c r="K69" s="1655"/>
      <c r="L69" s="1655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5"/>
      <c r="J70" s="1655"/>
      <c r="K70" s="1655"/>
      <c r="L70" s="1655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5"/>
      <c r="J71" s="1655"/>
      <c r="K71" s="1655"/>
      <c r="L71" s="1655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5"/>
      <c r="J72" s="1655"/>
      <c r="K72" s="1655"/>
      <c r="L72" s="1655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5"/>
      <c r="J73" s="1655"/>
      <c r="K73" s="1655"/>
      <c r="L73" s="1655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5"/>
      <c r="J74" s="1655"/>
      <c r="K74" s="1655"/>
      <c r="L74" s="1655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5"/>
      <c r="J75" s="1655"/>
      <c r="K75" s="1655"/>
      <c r="L75" s="1655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5"/>
      <c r="J76" s="1655"/>
      <c r="K76" s="1655"/>
      <c r="L76" s="1655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5"/>
      <c r="J77" s="1655"/>
      <c r="K77" s="1655"/>
      <c r="L77" s="1655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5"/>
      <c r="J78" s="1655"/>
      <c r="K78" s="1655"/>
      <c r="L78" s="1655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5"/>
      <c r="J79" s="1655"/>
      <c r="K79" s="1655"/>
      <c r="L79" s="1655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5"/>
      <c r="J80" s="1655"/>
      <c r="K80" s="1655"/>
      <c r="L80" s="1655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5"/>
      <c r="J81" s="1655"/>
      <c r="K81" s="1655"/>
      <c r="L81" s="1655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5"/>
      <c r="J82" s="1655"/>
      <c r="K82" s="1655"/>
      <c r="L82" s="1655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5"/>
      <c r="J83" s="1655"/>
      <c r="K83" s="1655"/>
      <c r="L83" s="1655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5"/>
      <c r="J84" s="1655"/>
      <c r="K84" s="1655"/>
      <c r="L84" s="1655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5"/>
      <c r="J85" s="1655"/>
      <c r="K85" s="1655"/>
      <c r="L85" s="1655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5"/>
      <c r="J86" s="1655"/>
      <c r="K86" s="1655"/>
      <c r="L86" s="1655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5"/>
      <c r="J87" s="1655"/>
      <c r="K87" s="1655"/>
      <c r="L87" s="1655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5"/>
      <c r="J88" s="1655"/>
      <c r="K88" s="1655"/>
      <c r="L88" s="1655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5"/>
      <c r="J89" s="1655"/>
      <c r="K89" s="1655"/>
      <c r="L89" s="1655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5"/>
      <c r="J90" s="1655"/>
      <c r="K90" s="1655"/>
      <c r="L90" s="1655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5"/>
      <c r="J91" s="1655"/>
      <c r="K91" s="1655"/>
      <c r="L91" s="1655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5"/>
      <c r="J92" s="1655"/>
      <c r="K92" s="1655"/>
      <c r="L92" s="1655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5"/>
      <c r="J93" s="1655"/>
      <c r="K93" s="1655"/>
      <c r="L93" s="1655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5"/>
      <c r="J94" s="1655"/>
      <c r="K94" s="1655"/>
      <c r="L94" s="1655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5"/>
      <c r="J95" s="1655"/>
      <c r="K95" s="1655"/>
      <c r="L95" s="1655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5"/>
      <c r="J96" s="1655"/>
      <c r="K96" s="1655"/>
      <c r="L96" s="1655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5"/>
      <c r="J97" s="1655"/>
      <c r="K97" s="1655"/>
      <c r="L97" s="1655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5"/>
      <c r="J98" s="1655"/>
      <c r="K98" s="1655"/>
      <c r="L98" s="1655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5"/>
      <c r="J99" s="1655"/>
      <c r="K99" s="1655"/>
      <c r="L99" s="1655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5"/>
      <c r="J100" s="1655"/>
      <c r="K100" s="1655"/>
      <c r="L100" s="1655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5"/>
      <c r="J101" s="1655"/>
      <c r="K101" s="1655"/>
      <c r="L101" s="1655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5"/>
      <c r="J102" s="1655"/>
      <c r="K102" s="1655"/>
      <c r="L102" s="1655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5"/>
      <c r="J103" s="1655"/>
      <c r="K103" s="1655"/>
      <c r="L103" s="1655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5"/>
      <c r="J104" s="1655"/>
      <c r="K104" s="1655"/>
      <c r="L104" s="1655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5"/>
      <c r="J105" s="1655"/>
      <c r="K105" s="1655"/>
      <c r="L105" s="1655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5"/>
      <c r="J106" s="1655"/>
      <c r="K106" s="1655"/>
      <c r="L106" s="1655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5"/>
      <c r="J107" s="1655"/>
      <c r="K107" s="1655"/>
      <c r="L107" s="1655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5"/>
      <c r="J108" s="1655"/>
      <c r="K108" s="1655"/>
      <c r="L108" s="1655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5"/>
      <c r="J109" s="1655"/>
      <c r="K109" s="1655"/>
      <c r="L109" s="1655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5"/>
      <c r="J110" s="1655"/>
      <c r="K110" s="1655"/>
      <c r="L110" s="1655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5"/>
      <c r="J111" s="1655"/>
      <c r="K111" s="1655"/>
      <c r="L111" s="1655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5"/>
      <c r="J112" s="1655"/>
      <c r="K112" s="1655"/>
      <c r="L112" s="1655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6"/>
      <c r="J113" s="1656"/>
      <c r="K113" s="1656"/>
      <c r="L113" s="1656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4">
        <v>13514896.08</v>
      </c>
      <c r="J115" s="1654">
        <f>H239-I115</f>
        <v>6834815.9199999999</v>
      </c>
      <c r="K115" s="1654">
        <v>4216966.78</v>
      </c>
      <c r="L115" s="1654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5"/>
      <c r="J116" s="1655"/>
      <c r="K116" s="1655"/>
      <c r="L116" s="1655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5"/>
      <c r="J117" s="1655"/>
      <c r="K117" s="1655"/>
      <c r="L117" s="1655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5"/>
      <c r="J118" s="1655"/>
      <c r="K118" s="1655"/>
      <c r="L118" s="1655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5"/>
      <c r="J119" s="1655"/>
      <c r="K119" s="1655"/>
      <c r="L119" s="1655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5"/>
      <c r="J120" s="1655"/>
      <c r="K120" s="1655"/>
      <c r="L120" s="1655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5"/>
      <c r="J121" s="1655"/>
      <c r="K121" s="1655"/>
      <c r="L121" s="1655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5"/>
      <c r="J122" s="1655"/>
      <c r="K122" s="1655"/>
      <c r="L122" s="1655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5"/>
      <c r="J123" s="1655"/>
      <c r="K123" s="1655"/>
      <c r="L123" s="1655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5"/>
      <c r="J124" s="1655"/>
      <c r="K124" s="1655"/>
      <c r="L124" s="1655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5"/>
      <c r="J125" s="1655"/>
      <c r="K125" s="1655"/>
      <c r="L125" s="1655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5"/>
      <c r="J126" s="1655"/>
      <c r="K126" s="1655"/>
      <c r="L126" s="1655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5"/>
      <c r="J127" s="1655"/>
      <c r="K127" s="1655"/>
      <c r="L127" s="1655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5"/>
      <c r="J128" s="1655"/>
      <c r="K128" s="1655"/>
      <c r="L128" s="1655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5"/>
      <c r="J129" s="1655"/>
      <c r="K129" s="1655"/>
      <c r="L129" s="1655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5"/>
      <c r="J130" s="1655"/>
      <c r="K130" s="1655"/>
      <c r="L130" s="1655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5"/>
      <c r="J131" s="1655"/>
      <c r="K131" s="1655"/>
      <c r="L131" s="1655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5"/>
      <c r="J132" s="1655"/>
      <c r="K132" s="1655"/>
      <c r="L132" s="1655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5"/>
      <c r="J133" s="1655"/>
      <c r="K133" s="1655"/>
      <c r="L133" s="1655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5"/>
      <c r="J134" s="1655"/>
      <c r="K134" s="1655"/>
      <c r="L134" s="1655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5"/>
      <c r="J135" s="1655"/>
      <c r="K135" s="1655"/>
      <c r="L135" s="1655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5"/>
      <c r="J136" s="1655"/>
      <c r="K136" s="1655"/>
      <c r="L136" s="1655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5"/>
      <c r="J137" s="1655"/>
      <c r="K137" s="1655"/>
      <c r="L137" s="1655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5"/>
      <c r="J138" s="1655"/>
      <c r="K138" s="1655"/>
      <c r="L138" s="1655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5"/>
      <c r="J139" s="1655"/>
      <c r="K139" s="1655"/>
      <c r="L139" s="1655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5"/>
      <c r="J140" s="1655"/>
      <c r="K140" s="1655"/>
      <c r="L140" s="1655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5"/>
      <c r="J141" s="1655"/>
      <c r="K141" s="1655"/>
      <c r="L141" s="1655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5"/>
      <c r="J142" s="1655"/>
      <c r="K142" s="1655"/>
      <c r="L142" s="1655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5"/>
      <c r="J143" s="1655"/>
      <c r="K143" s="1655"/>
      <c r="L143" s="1655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5"/>
      <c r="J144" s="1655"/>
      <c r="K144" s="1655"/>
      <c r="L144" s="1655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5"/>
      <c r="J145" s="1655"/>
      <c r="K145" s="1655"/>
      <c r="L145" s="1655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5"/>
      <c r="J146" s="1655"/>
      <c r="K146" s="1655"/>
      <c r="L146" s="1655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5"/>
      <c r="J147" s="1655"/>
      <c r="K147" s="1655"/>
      <c r="L147" s="1655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5"/>
      <c r="J148" s="1655"/>
      <c r="K148" s="1655"/>
      <c r="L148" s="1655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5"/>
      <c r="J149" s="1655"/>
      <c r="K149" s="1655"/>
      <c r="L149" s="1655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5"/>
      <c r="J150" s="1655"/>
      <c r="K150" s="1655"/>
      <c r="L150" s="1655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5"/>
      <c r="J151" s="1655"/>
      <c r="K151" s="1655"/>
      <c r="L151" s="1655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5"/>
      <c r="J152" s="1655"/>
      <c r="K152" s="1655"/>
      <c r="L152" s="1655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5"/>
      <c r="J153" s="1655"/>
      <c r="K153" s="1655"/>
      <c r="L153" s="1655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5"/>
      <c r="J154" s="1655"/>
      <c r="K154" s="1655"/>
      <c r="L154" s="1655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5"/>
      <c r="J155" s="1655"/>
      <c r="K155" s="1655"/>
      <c r="L155" s="1655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5"/>
      <c r="J156" s="1655"/>
      <c r="K156" s="1655"/>
      <c r="L156" s="1655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5"/>
      <c r="J157" s="1655"/>
      <c r="K157" s="1655"/>
      <c r="L157" s="1655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5"/>
      <c r="J158" s="1655"/>
      <c r="K158" s="1655"/>
      <c r="L158" s="1655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5"/>
      <c r="J159" s="1655"/>
      <c r="K159" s="1655"/>
      <c r="L159" s="1655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5"/>
      <c r="J160" s="1655"/>
      <c r="K160" s="1655"/>
      <c r="L160" s="1655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5"/>
      <c r="J161" s="1655"/>
      <c r="K161" s="1655"/>
      <c r="L161" s="1655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5"/>
      <c r="J162" s="1655"/>
      <c r="K162" s="1655"/>
      <c r="L162" s="1655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5"/>
      <c r="J163" s="1655"/>
      <c r="K163" s="1655"/>
      <c r="L163" s="1655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5"/>
      <c r="J164" s="1655"/>
      <c r="K164" s="1655"/>
      <c r="L164" s="1655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5"/>
      <c r="J165" s="1655"/>
      <c r="K165" s="1655"/>
      <c r="L165" s="1655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5"/>
      <c r="J166" s="1655"/>
      <c r="K166" s="1655"/>
      <c r="L166" s="1655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5"/>
      <c r="J167" s="1655"/>
      <c r="K167" s="1655"/>
      <c r="L167" s="1655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5"/>
      <c r="J168" s="1655"/>
      <c r="K168" s="1655"/>
      <c r="L168" s="1655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5"/>
      <c r="J169" s="1655"/>
      <c r="K169" s="1655"/>
      <c r="L169" s="1655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5"/>
      <c r="J170" s="1655"/>
      <c r="K170" s="1655"/>
      <c r="L170" s="1655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5"/>
      <c r="J171" s="1655"/>
      <c r="K171" s="1655"/>
      <c r="L171" s="1655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5"/>
      <c r="J172" s="1655"/>
      <c r="K172" s="1655"/>
      <c r="L172" s="1655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5"/>
      <c r="J173" s="1655"/>
      <c r="K173" s="1655"/>
      <c r="L173" s="1655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5"/>
      <c r="J174" s="1655"/>
      <c r="K174" s="1655"/>
      <c r="L174" s="1655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5"/>
      <c r="J175" s="1655"/>
      <c r="K175" s="1655"/>
      <c r="L175" s="1655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5"/>
      <c r="J176" s="1655"/>
      <c r="K176" s="1655"/>
      <c r="L176" s="1655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5"/>
      <c r="J177" s="1655"/>
      <c r="K177" s="1655"/>
      <c r="L177" s="1655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5"/>
      <c r="J178" s="1655"/>
      <c r="K178" s="1655"/>
      <c r="L178" s="1655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5"/>
      <c r="J179" s="1655"/>
      <c r="K179" s="1655"/>
      <c r="L179" s="1655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5"/>
      <c r="J180" s="1655"/>
      <c r="K180" s="1655"/>
      <c r="L180" s="1655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5"/>
      <c r="J181" s="1655"/>
      <c r="K181" s="1655"/>
      <c r="L181" s="1655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5"/>
      <c r="J182" s="1655"/>
      <c r="K182" s="1655"/>
      <c r="L182" s="1655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5"/>
      <c r="J183" s="1655"/>
      <c r="K183" s="1655"/>
      <c r="L183" s="1655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5"/>
      <c r="J184" s="1655"/>
      <c r="K184" s="1655"/>
      <c r="L184" s="1655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5"/>
      <c r="J185" s="1655"/>
      <c r="K185" s="1655"/>
      <c r="L185" s="1655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5"/>
      <c r="J186" s="1655"/>
      <c r="K186" s="1655"/>
      <c r="L186" s="1655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5"/>
      <c r="J187" s="1655"/>
      <c r="K187" s="1655"/>
      <c r="L187" s="1655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5"/>
      <c r="J188" s="1655"/>
      <c r="K188" s="1655"/>
      <c r="L188" s="1655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5"/>
      <c r="J189" s="1655"/>
      <c r="K189" s="1655"/>
      <c r="L189" s="1655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5"/>
      <c r="J190" s="1655"/>
      <c r="K190" s="1655"/>
      <c r="L190" s="1655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5"/>
      <c r="J191" s="1655"/>
      <c r="K191" s="1655"/>
      <c r="L191" s="1655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5"/>
      <c r="J192" s="1655"/>
      <c r="K192" s="1655"/>
      <c r="L192" s="1655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5"/>
      <c r="J193" s="1655"/>
      <c r="K193" s="1655"/>
      <c r="L193" s="1655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5"/>
      <c r="J194" s="1655"/>
      <c r="K194" s="1655"/>
      <c r="L194" s="1655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5"/>
      <c r="J195" s="1655"/>
      <c r="K195" s="1655"/>
      <c r="L195" s="1655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5"/>
      <c r="J196" s="1655"/>
      <c r="K196" s="1655"/>
      <c r="L196" s="1655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5"/>
      <c r="J197" s="1655"/>
      <c r="K197" s="1655"/>
      <c r="L197" s="1655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5"/>
      <c r="J198" s="1655"/>
      <c r="K198" s="1655"/>
      <c r="L198" s="1655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5"/>
      <c r="J199" s="1655"/>
      <c r="K199" s="1655"/>
      <c r="L199" s="1655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5"/>
      <c r="J200" s="1655"/>
      <c r="K200" s="1655"/>
      <c r="L200" s="1655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5"/>
      <c r="J201" s="1655"/>
      <c r="K201" s="1655"/>
      <c r="L201" s="1655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5"/>
      <c r="J202" s="1655"/>
      <c r="K202" s="1655"/>
      <c r="L202" s="1655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5"/>
      <c r="J203" s="1655"/>
      <c r="K203" s="1655"/>
      <c r="L203" s="1655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5"/>
      <c r="J204" s="1655"/>
      <c r="K204" s="1655"/>
      <c r="L204" s="1655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5"/>
      <c r="J205" s="1655"/>
      <c r="K205" s="1655"/>
      <c r="L205" s="1655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5"/>
      <c r="J206" s="1655"/>
      <c r="K206" s="1655"/>
      <c r="L206" s="1655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5"/>
      <c r="J207" s="1655"/>
      <c r="K207" s="1655"/>
      <c r="L207" s="1655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5"/>
      <c r="J208" s="1655"/>
      <c r="K208" s="1655"/>
      <c r="L208" s="1655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5"/>
      <c r="J209" s="1655"/>
      <c r="K209" s="1655"/>
      <c r="L209" s="1655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5"/>
      <c r="J210" s="1655"/>
      <c r="K210" s="1655"/>
      <c r="L210" s="1655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5"/>
      <c r="J211" s="1655"/>
      <c r="K211" s="1655"/>
      <c r="L211" s="1655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5"/>
      <c r="J212" s="1655"/>
      <c r="K212" s="1655"/>
      <c r="L212" s="1655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5"/>
      <c r="J213" s="1655"/>
      <c r="K213" s="1655"/>
      <c r="L213" s="1655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5"/>
      <c r="J214" s="1655"/>
      <c r="K214" s="1655"/>
      <c r="L214" s="1655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5"/>
      <c r="J215" s="1655"/>
      <c r="K215" s="1655"/>
      <c r="L215" s="1655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5"/>
      <c r="J216" s="1655"/>
      <c r="K216" s="1655"/>
      <c r="L216" s="1655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5"/>
      <c r="J217" s="1655"/>
      <c r="K217" s="1655"/>
      <c r="L217" s="1655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5"/>
      <c r="J218" s="1655"/>
      <c r="K218" s="1655"/>
      <c r="L218" s="1655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5"/>
      <c r="J219" s="1655"/>
      <c r="K219" s="1655"/>
      <c r="L219" s="1655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5"/>
      <c r="J220" s="1655"/>
      <c r="K220" s="1655"/>
      <c r="L220" s="1655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5"/>
      <c r="J221" s="1655"/>
      <c r="K221" s="1655"/>
      <c r="L221" s="1655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5"/>
      <c r="J222" s="1655"/>
      <c r="K222" s="1655"/>
      <c r="L222" s="1655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5"/>
      <c r="J223" s="1655"/>
      <c r="K223" s="1655"/>
      <c r="L223" s="1655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5"/>
      <c r="J224" s="1655"/>
      <c r="K224" s="1655"/>
      <c r="L224" s="1655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5"/>
      <c r="J225" s="1655"/>
      <c r="K225" s="1655"/>
      <c r="L225" s="1655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5"/>
      <c r="J226" s="1655"/>
      <c r="K226" s="1655"/>
      <c r="L226" s="1655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5"/>
      <c r="J227" s="1655"/>
      <c r="K227" s="1655"/>
      <c r="L227" s="1655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5"/>
      <c r="J228" s="1655"/>
      <c r="K228" s="1655"/>
      <c r="L228" s="1655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5"/>
      <c r="J229" s="1655"/>
      <c r="K229" s="1655"/>
      <c r="L229" s="1655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5"/>
      <c r="J230" s="1655"/>
      <c r="K230" s="1655"/>
      <c r="L230" s="1655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5"/>
      <c r="J231" s="1655"/>
      <c r="K231" s="1655"/>
      <c r="L231" s="1655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5"/>
      <c r="J232" s="1655"/>
      <c r="K232" s="1655"/>
      <c r="L232" s="1655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5"/>
      <c r="J233" s="1655"/>
      <c r="K233" s="1655"/>
      <c r="L233" s="1655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5"/>
      <c r="J234" s="1655"/>
      <c r="K234" s="1655"/>
      <c r="L234" s="1655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5"/>
      <c r="J235" s="1655"/>
      <c r="K235" s="1655"/>
      <c r="L235" s="1655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5"/>
      <c r="J236" s="1655"/>
      <c r="K236" s="1655"/>
      <c r="L236" s="1655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5"/>
      <c r="J237" s="1655"/>
      <c r="K237" s="1655"/>
      <c r="L237" s="1655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6"/>
      <c r="J238" s="1656"/>
      <c r="K238" s="1656"/>
      <c r="L238" s="1656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4">
        <v>2702973.44</v>
      </c>
      <c r="J240" s="1654">
        <f>H260-I240</f>
        <v>911550.56</v>
      </c>
      <c r="K240" s="1654">
        <v>0</v>
      </c>
      <c r="L240" s="1654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5"/>
      <c r="J241" s="1655"/>
      <c r="K241" s="1655"/>
      <c r="L241" s="1655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5"/>
      <c r="J242" s="1655"/>
      <c r="K242" s="1655"/>
      <c r="L242" s="1655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5"/>
      <c r="J243" s="1655"/>
      <c r="K243" s="1655"/>
      <c r="L243" s="1655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5"/>
      <c r="J244" s="1655"/>
      <c r="K244" s="1655"/>
      <c r="L244" s="1655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5"/>
      <c r="J245" s="1655"/>
      <c r="K245" s="1655"/>
      <c r="L245" s="1655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5"/>
      <c r="J246" s="1655"/>
      <c r="K246" s="1655"/>
      <c r="L246" s="1655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5"/>
      <c r="J247" s="1655"/>
      <c r="K247" s="1655"/>
      <c r="L247" s="1655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5"/>
      <c r="J248" s="1655"/>
      <c r="K248" s="1655"/>
      <c r="L248" s="1655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5"/>
      <c r="J249" s="1655"/>
      <c r="K249" s="1655"/>
      <c r="L249" s="1655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5"/>
      <c r="J250" s="1655"/>
      <c r="K250" s="1655"/>
      <c r="L250" s="1655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5"/>
      <c r="J251" s="1655"/>
      <c r="K251" s="1655"/>
      <c r="L251" s="1655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5"/>
      <c r="J252" s="1655"/>
      <c r="K252" s="1655"/>
      <c r="L252" s="1655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5"/>
      <c r="J253" s="1655"/>
      <c r="K253" s="1655"/>
      <c r="L253" s="1655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5"/>
      <c r="J254" s="1655"/>
      <c r="K254" s="1655"/>
      <c r="L254" s="1655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5"/>
      <c r="J255" s="1655"/>
      <c r="K255" s="1655"/>
      <c r="L255" s="1655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5"/>
      <c r="J256" s="1655"/>
      <c r="K256" s="1655"/>
      <c r="L256" s="1655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5"/>
      <c r="J257" s="1655"/>
      <c r="K257" s="1655"/>
      <c r="L257" s="1655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5"/>
      <c r="J258" s="1655"/>
      <c r="K258" s="1655"/>
      <c r="L258" s="1655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6"/>
      <c r="J259" s="1656"/>
      <c r="K259" s="1656"/>
      <c r="L259" s="1656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4">
        <v>3710599.68</v>
      </c>
      <c r="J261" s="1654">
        <f>H287-I261</f>
        <v>1134155.3199999998</v>
      </c>
      <c r="K261" s="1654">
        <v>0</v>
      </c>
      <c r="L261" s="1654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5"/>
      <c r="J262" s="1655"/>
      <c r="K262" s="1655"/>
      <c r="L262" s="1655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5"/>
      <c r="J263" s="1655"/>
      <c r="K263" s="1655"/>
      <c r="L263" s="1655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5"/>
      <c r="J264" s="1655"/>
      <c r="K264" s="1655"/>
      <c r="L264" s="1655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5"/>
      <c r="J265" s="1655"/>
      <c r="K265" s="1655"/>
      <c r="L265" s="1655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5"/>
      <c r="J266" s="1655"/>
      <c r="K266" s="1655"/>
      <c r="L266" s="1655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5"/>
      <c r="J267" s="1655"/>
      <c r="K267" s="1655"/>
      <c r="L267" s="1655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5"/>
      <c r="J268" s="1655"/>
      <c r="K268" s="1655"/>
      <c r="L268" s="1655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5"/>
      <c r="J269" s="1655"/>
      <c r="K269" s="1655"/>
      <c r="L269" s="1655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5"/>
      <c r="J270" s="1655"/>
      <c r="K270" s="1655"/>
      <c r="L270" s="1655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5"/>
      <c r="J271" s="1655"/>
      <c r="K271" s="1655"/>
      <c r="L271" s="1655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5"/>
      <c r="J272" s="1655"/>
      <c r="K272" s="1655"/>
      <c r="L272" s="1655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5"/>
      <c r="J273" s="1655"/>
      <c r="K273" s="1655"/>
      <c r="L273" s="1655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5"/>
      <c r="J274" s="1655"/>
      <c r="K274" s="1655"/>
      <c r="L274" s="1655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5"/>
      <c r="J275" s="1655"/>
      <c r="K275" s="1655"/>
      <c r="L275" s="1655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5"/>
      <c r="J276" s="1655"/>
      <c r="K276" s="1655"/>
      <c r="L276" s="1655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5"/>
      <c r="J277" s="1655"/>
      <c r="K277" s="1655"/>
      <c r="L277" s="1655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5"/>
      <c r="J278" s="1655"/>
      <c r="K278" s="1655"/>
      <c r="L278" s="1655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5"/>
      <c r="J279" s="1655"/>
      <c r="K279" s="1655"/>
      <c r="L279" s="1655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5"/>
      <c r="J280" s="1655"/>
      <c r="K280" s="1655"/>
      <c r="L280" s="1655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5"/>
      <c r="J281" s="1655"/>
      <c r="K281" s="1655"/>
      <c r="L281" s="1655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5"/>
      <c r="J282" s="1655"/>
      <c r="K282" s="1655"/>
      <c r="L282" s="1655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5"/>
      <c r="J283" s="1655"/>
      <c r="K283" s="1655"/>
      <c r="L283" s="1655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5"/>
      <c r="J284" s="1655"/>
      <c r="K284" s="1655"/>
      <c r="L284" s="1655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5"/>
      <c r="J285" s="1655"/>
      <c r="K285" s="1655"/>
      <c r="L285" s="1655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6"/>
      <c r="J286" s="1656"/>
      <c r="K286" s="1656"/>
      <c r="L286" s="1656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4">
        <v>1713103.84</v>
      </c>
      <c r="J288" s="1654">
        <f>H313-I288</f>
        <v>2018960.16</v>
      </c>
      <c r="K288" s="1654">
        <v>0</v>
      </c>
      <c r="L288" s="1654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5"/>
      <c r="J289" s="1655"/>
      <c r="K289" s="1655"/>
      <c r="L289" s="1655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5"/>
      <c r="J290" s="1655"/>
      <c r="K290" s="1655"/>
      <c r="L290" s="1655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5"/>
      <c r="J291" s="1655"/>
      <c r="K291" s="1655"/>
      <c r="L291" s="1655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5"/>
      <c r="J292" s="1655"/>
      <c r="K292" s="1655"/>
      <c r="L292" s="1655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5"/>
      <c r="J293" s="1655"/>
      <c r="K293" s="1655"/>
      <c r="L293" s="1655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5"/>
      <c r="J294" s="1655"/>
      <c r="K294" s="1655"/>
      <c r="L294" s="1655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5"/>
      <c r="J295" s="1655"/>
      <c r="K295" s="1655"/>
      <c r="L295" s="1655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5"/>
      <c r="J296" s="1655"/>
      <c r="K296" s="1655"/>
      <c r="L296" s="1655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5"/>
      <c r="J297" s="1655"/>
      <c r="K297" s="1655"/>
      <c r="L297" s="1655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5"/>
      <c r="J298" s="1655"/>
      <c r="K298" s="1655"/>
      <c r="L298" s="1655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5"/>
      <c r="J299" s="1655"/>
      <c r="K299" s="1655"/>
      <c r="L299" s="1655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5"/>
      <c r="J300" s="1655"/>
      <c r="K300" s="1655"/>
      <c r="L300" s="1655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5"/>
      <c r="J301" s="1655"/>
      <c r="K301" s="1655"/>
      <c r="L301" s="1655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5"/>
      <c r="J302" s="1655"/>
      <c r="K302" s="1655"/>
      <c r="L302" s="1655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5"/>
      <c r="J303" s="1655"/>
      <c r="K303" s="1655"/>
      <c r="L303" s="1655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5"/>
      <c r="J304" s="1655"/>
      <c r="K304" s="1655"/>
      <c r="L304" s="1655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5"/>
      <c r="J305" s="1655"/>
      <c r="K305" s="1655"/>
      <c r="L305" s="1655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5"/>
      <c r="J306" s="1655"/>
      <c r="K306" s="1655"/>
      <c r="L306" s="1655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5"/>
      <c r="J307" s="1655"/>
      <c r="K307" s="1655"/>
      <c r="L307" s="1655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5"/>
      <c r="J308" s="1655"/>
      <c r="K308" s="1655"/>
      <c r="L308" s="1655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5"/>
      <c r="J309" s="1655"/>
      <c r="K309" s="1655"/>
      <c r="L309" s="1655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5"/>
      <c r="J310" s="1655"/>
      <c r="K310" s="1655"/>
      <c r="L310" s="1655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5"/>
      <c r="J311" s="1655"/>
      <c r="K311" s="1655"/>
      <c r="L311" s="1655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6"/>
      <c r="J312" s="1656"/>
      <c r="K312" s="1656"/>
      <c r="L312" s="1656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4">
        <v>2789601.2799999998</v>
      </c>
      <c r="J314" s="1654">
        <f>H333-I314</f>
        <v>803531.7200000002</v>
      </c>
      <c r="K314" s="1654">
        <v>0</v>
      </c>
      <c r="L314" s="1654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5"/>
      <c r="J315" s="1655"/>
      <c r="K315" s="1655"/>
      <c r="L315" s="1655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5"/>
      <c r="J316" s="1655"/>
      <c r="K316" s="1655"/>
      <c r="L316" s="1655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5"/>
      <c r="J317" s="1655"/>
      <c r="K317" s="1655"/>
      <c r="L317" s="1655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5"/>
      <c r="J318" s="1655"/>
      <c r="K318" s="1655"/>
      <c r="L318" s="1655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5"/>
      <c r="J319" s="1655"/>
      <c r="K319" s="1655"/>
      <c r="L319" s="1655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5"/>
      <c r="J320" s="1655"/>
      <c r="K320" s="1655"/>
      <c r="L320" s="1655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5"/>
      <c r="J321" s="1655"/>
      <c r="K321" s="1655"/>
      <c r="L321" s="1655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5"/>
      <c r="J322" s="1655"/>
      <c r="K322" s="1655"/>
      <c r="L322" s="1655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5"/>
      <c r="J323" s="1655"/>
      <c r="K323" s="1655"/>
      <c r="L323" s="1655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5"/>
      <c r="J324" s="1655"/>
      <c r="K324" s="1655"/>
      <c r="L324" s="1655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5"/>
      <c r="J325" s="1655"/>
      <c r="K325" s="1655"/>
      <c r="L325" s="1655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5"/>
      <c r="J326" s="1655"/>
      <c r="K326" s="1655"/>
      <c r="L326" s="1655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5"/>
      <c r="J327" s="1655"/>
      <c r="K327" s="1655"/>
      <c r="L327" s="1655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5"/>
      <c r="J328" s="1655"/>
      <c r="K328" s="1655"/>
      <c r="L328" s="1655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5"/>
      <c r="J329" s="1655"/>
      <c r="K329" s="1655"/>
      <c r="L329" s="1655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5"/>
      <c r="J330" s="1655"/>
      <c r="K330" s="1655"/>
      <c r="L330" s="1655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5"/>
      <c r="J331" s="1655"/>
      <c r="K331" s="1655"/>
      <c r="L331" s="1655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6"/>
      <c r="J332" s="1656"/>
      <c r="K332" s="1656"/>
      <c r="L332" s="1656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2" t="s">
        <v>4039</v>
      </c>
      <c r="B1" s="1392"/>
      <c r="C1" s="1392"/>
      <c r="D1" s="1392"/>
      <c r="E1" s="1392"/>
      <c r="F1" s="1392"/>
      <c r="G1" s="1392"/>
      <c r="H1" s="1392"/>
      <c r="I1" s="1392"/>
      <c r="J1" s="1392"/>
      <c r="K1" s="1573"/>
      <c r="L1" s="1573"/>
      <c r="M1" s="1573"/>
      <c r="N1" s="1573"/>
    </row>
    <row r="2" spans="1:14" ht="20.100000000000001" customHeight="1" outlineLevel="1">
      <c r="A2" s="1653" t="s">
        <v>3000</v>
      </c>
      <c r="B2" s="1635"/>
      <c r="C2" s="1635"/>
      <c r="D2" s="1635"/>
      <c r="E2" s="1635"/>
      <c r="F2" s="1635"/>
      <c r="G2" s="1635"/>
      <c r="H2" s="1635"/>
      <c r="I2" s="1635"/>
      <c r="J2" s="1635"/>
      <c r="K2" s="1635"/>
      <c r="L2" s="1635"/>
      <c r="M2" s="1635"/>
      <c r="N2" s="1635"/>
    </row>
    <row r="3" spans="1:14" ht="29.1" customHeight="1" outlineLevel="2">
      <c r="A3" s="1659" t="s">
        <v>632</v>
      </c>
      <c r="B3" s="1659" t="s">
        <v>1248</v>
      </c>
      <c r="C3" s="1659" t="s">
        <v>3207</v>
      </c>
      <c r="D3" s="1659" t="s">
        <v>3358</v>
      </c>
      <c r="E3" s="1659" t="s">
        <v>13</v>
      </c>
      <c r="F3" s="1659" t="s">
        <v>1242</v>
      </c>
      <c r="G3" s="1659" t="s">
        <v>1243</v>
      </c>
      <c r="H3" s="1659" t="s">
        <v>1244</v>
      </c>
      <c r="I3" s="1659" t="s">
        <v>1245</v>
      </c>
      <c r="J3" s="1660" t="s">
        <v>4035</v>
      </c>
      <c r="K3" s="1660" t="s">
        <v>4036</v>
      </c>
      <c r="L3" s="1650" t="s">
        <v>4037</v>
      </c>
      <c r="M3" s="1661"/>
      <c r="N3" s="1652"/>
    </row>
    <row r="4" spans="1:14" ht="29.1" customHeight="1" outlineLevel="1">
      <c r="A4" s="1646"/>
      <c r="B4" s="1646" t="s">
        <v>4034</v>
      </c>
      <c r="C4" s="1646"/>
      <c r="D4" s="1646"/>
      <c r="E4" s="1646"/>
      <c r="F4" s="1646"/>
      <c r="G4" s="1646"/>
      <c r="H4" s="1646"/>
      <c r="I4" s="1646"/>
      <c r="J4" s="1649">
        <f>SUBTOTAL(9,J3:J3)</f>
        <v>0</v>
      </c>
      <c r="K4" s="1649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7"/>
      <c r="B5" s="1647"/>
      <c r="C5" s="1647"/>
      <c r="D5" s="1647"/>
      <c r="E5" s="1647"/>
      <c r="F5" s="1647"/>
      <c r="G5" s="1647"/>
      <c r="H5" s="1647"/>
      <c r="I5" s="1647"/>
      <c r="J5" s="1647"/>
      <c r="K5" s="1647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6" t="s">
        <v>831</v>
      </c>
      <c r="B1" s="1357"/>
      <c r="C1" s="1357"/>
      <c r="D1" s="1357"/>
      <c r="E1" s="1357"/>
      <c r="F1" s="1357"/>
      <c r="G1" s="1357"/>
      <c r="H1" s="1357"/>
      <c r="I1" s="1357"/>
      <c r="J1" s="1357"/>
      <c r="K1" s="1357"/>
      <c r="L1" s="1357"/>
      <c r="M1" s="1357"/>
      <c r="N1" s="1357"/>
      <c r="O1" s="1357"/>
    </row>
    <row r="2" spans="1:15" ht="1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60" t="s">
        <v>17</v>
      </c>
      <c r="O2" s="1360" t="s">
        <v>18</v>
      </c>
    </row>
    <row r="3" spans="1:15" ht="15" customHeight="1">
      <c r="A3" s="1361"/>
      <c r="B3" s="1361"/>
      <c r="C3" s="1361"/>
      <c r="D3" s="1361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1"/>
      <c r="O3" s="1361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7"/>
  <sheetViews>
    <sheetView tabSelected="1" workbookViewId="0">
      <selection activeCell="C5" sqref="C5"/>
    </sheetView>
  </sheetViews>
  <sheetFormatPr defaultColWidth="9" defaultRowHeight="13.5"/>
  <cols>
    <col min="1" max="1" width="14.125" style="1665" customWidth="1"/>
    <col min="2" max="2" width="25.625" style="1674" customWidth="1"/>
    <col min="3" max="3" width="25.625" style="1665" customWidth="1"/>
    <col min="4" max="236" width="9" style="1665"/>
    <col min="237" max="237" width="6.625" style="1665" customWidth="1"/>
    <col min="238" max="239" width="21.625" style="1665" customWidth="1"/>
    <col min="240" max="240" width="16.125" style="1665" customWidth="1"/>
    <col min="241" max="241" width="13.875" style="1665" customWidth="1"/>
    <col min="242" max="242" width="17.25" style="1665" customWidth="1"/>
    <col min="243" max="244" width="20.5" style="1665" customWidth="1"/>
    <col min="245" max="245" width="9" style="1665" hidden="1" customWidth="1"/>
    <col min="246" max="246" width="18.375" style="1665" customWidth="1"/>
    <col min="247" max="248" width="9" style="1665" hidden="1" customWidth="1"/>
    <col min="249" max="492" width="9" style="1665"/>
    <col min="493" max="493" width="6.625" style="1665" customWidth="1"/>
    <col min="494" max="495" width="21.625" style="1665" customWidth="1"/>
    <col min="496" max="496" width="16.125" style="1665" customWidth="1"/>
    <col min="497" max="497" width="13.875" style="1665" customWidth="1"/>
    <col min="498" max="498" width="17.25" style="1665" customWidth="1"/>
    <col min="499" max="500" width="20.5" style="1665" customWidth="1"/>
    <col min="501" max="501" width="9" style="1665" hidden="1" customWidth="1"/>
    <col min="502" max="502" width="18.375" style="1665" customWidth="1"/>
    <col min="503" max="504" width="9" style="1665" hidden="1" customWidth="1"/>
    <col min="505" max="748" width="9" style="1665"/>
    <col min="749" max="749" width="6.625" style="1665" customWidth="1"/>
    <col min="750" max="751" width="21.625" style="1665" customWidth="1"/>
    <col min="752" max="752" width="16.125" style="1665" customWidth="1"/>
    <col min="753" max="753" width="13.875" style="1665" customWidth="1"/>
    <col min="754" max="754" width="17.25" style="1665" customWidth="1"/>
    <col min="755" max="756" width="20.5" style="1665" customWidth="1"/>
    <col min="757" max="757" width="9" style="1665" hidden="1" customWidth="1"/>
    <col min="758" max="758" width="18.375" style="1665" customWidth="1"/>
    <col min="759" max="760" width="9" style="1665" hidden="1" customWidth="1"/>
    <col min="761" max="1004" width="9" style="1665"/>
    <col min="1005" max="1005" width="6.625" style="1665" customWidth="1"/>
    <col min="1006" max="1007" width="21.625" style="1665" customWidth="1"/>
    <col min="1008" max="1008" width="16.125" style="1665" customWidth="1"/>
    <col min="1009" max="1009" width="13.875" style="1665" customWidth="1"/>
    <col min="1010" max="1010" width="17.25" style="1665" customWidth="1"/>
    <col min="1011" max="1012" width="20.5" style="1665" customWidth="1"/>
    <col min="1013" max="1013" width="9" style="1665" hidden="1" customWidth="1"/>
    <col min="1014" max="1014" width="18.375" style="1665" customWidth="1"/>
    <col min="1015" max="1016" width="9" style="1665" hidden="1" customWidth="1"/>
    <col min="1017" max="1260" width="9" style="1665"/>
    <col min="1261" max="1261" width="6.625" style="1665" customWidth="1"/>
    <col min="1262" max="1263" width="21.625" style="1665" customWidth="1"/>
    <col min="1264" max="1264" width="16.125" style="1665" customWidth="1"/>
    <col min="1265" max="1265" width="13.875" style="1665" customWidth="1"/>
    <col min="1266" max="1266" width="17.25" style="1665" customWidth="1"/>
    <col min="1267" max="1268" width="20.5" style="1665" customWidth="1"/>
    <col min="1269" max="1269" width="9" style="1665" hidden="1" customWidth="1"/>
    <col min="1270" max="1270" width="18.375" style="1665" customWidth="1"/>
    <col min="1271" max="1272" width="9" style="1665" hidden="1" customWidth="1"/>
    <col min="1273" max="1516" width="9" style="1665"/>
    <col min="1517" max="1517" width="6.625" style="1665" customWidth="1"/>
    <col min="1518" max="1519" width="21.625" style="1665" customWidth="1"/>
    <col min="1520" max="1520" width="16.125" style="1665" customWidth="1"/>
    <col min="1521" max="1521" width="13.875" style="1665" customWidth="1"/>
    <col min="1522" max="1522" width="17.25" style="1665" customWidth="1"/>
    <col min="1523" max="1524" width="20.5" style="1665" customWidth="1"/>
    <col min="1525" max="1525" width="9" style="1665" hidden="1" customWidth="1"/>
    <col min="1526" max="1526" width="18.375" style="1665" customWidth="1"/>
    <col min="1527" max="1528" width="9" style="1665" hidden="1" customWidth="1"/>
    <col min="1529" max="1772" width="9" style="1665"/>
    <col min="1773" max="1773" width="6.625" style="1665" customWidth="1"/>
    <col min="1774" max="1775" width="21.625" style="1665" customWidth="1"/>
    <col min="1776" max="1776" width="16.125" style="1665" customWidth="1"/>
    <col min="1777" max="1777" width="13.875" style="1665" customWidth="1"/>
    <col min="1778" max="1778" width="17.25" style="1665" customWidth="1"/>
    <col min="1779" max="1780" width="20.5" style="1665" customWidth="1"/>
    <col min="1781" max="1781" width="9" style="1665" hidden="1" customWidth="1"/>
    <col min="1782" max="1782" width="18.375" style="1665" customWidth="1"/>
    <col min="1783" max="1784" width="9" style="1665" hidden="1" customWidth="1"/>
    <col min="1785" max="2028" width="9" style="1665"/>
    <col min="2029" max="2029" width="6.625" style="1665" customWidth="1"/>
    <col min="2030" max="2031" width="21.625" style="1665" customWidth="1"/>
    <col min="2032" max="2032" width="16.125" style="1665" customWidth="1"/>
    <col min="2033" max="2033" width="13.875" style="1665" customWidth="1"/>
    <col min="2034" max="2034" width="17.25" style="1665" customWidth="1"/>
    <col min="2035" max="2036" width="20.5" style="1665" customWidth="1"/>
    <col min="2037" max="2037" width="9" style="1665" hidden="1" customWidth="1"/>
    <col min="2038" max="2038" width="18.375" style="1665" customWidth="1"/>
    <col min="2039" max="2040" width="9" style="1665" hidden="1" customWidth="1"/>
    <col min="2041" max="2284" width="9" style="1665"/>
    <col min="2285" max="2285" width="6.625" style="1665" customWidth="1"/>
    <col min="2286" max="2287" width="21.625" style="1665" customWidth="1"/>
    <col min="2288" max="2288" width="16.125" style="1665" customWidth="1"/>
    <col min="2289" max="2289" width="13.875" style="1665" customWidth="1"/>
    <col min="2290" max="2290" width="17.25" style="1665" customWidth="1"/>
    <col min="2291" max="2292" width="20.5" style="1665" customWidth="1"/>
    <col min="2293" max="2293" width="9" style="1665" hidden="1" customWidth="1"/>
    <col min="2294" max="2294" width="18.375" style="1665" customWidth="1"/>
    <col min="2295" max="2296" width="9" style="1665" hidden="1" customWidth="1"/>
    <col min="2297" max="2540" width="9" style="1665"/>
    <col min="2541" max="2541" width="6.625" style="1665" customWidth="1"/>
    <col min="2542" max="2543" width="21.625" style="1665" customWidth="1"/>
    <col min="2544" max="2544" width="16.125" style="1665" customWidth="1"/>
    <col min="2545" max="2545" width="13.875" style="1665" customWidth="1"/>
    <col min="2546" max="2546" width="17.25" style="1665" customWidth="1"/>
    <col min="2547" max="2548" width="20.5" style="1665" customWidth="1"/>
    <col min="2549" max="2549" width="9" style="1665" hidden="1" customWidth="1"/>
    <col min="2550" max="2550" width="18.375" style="1665" customWidth="1"/>
    <col min="2551" max="2552" width="9" style="1665" hidden="1" customWidth="1"/>
    <col min="2553" max="2796" width="9" style="1665"/>
    <col min="2797" max="2797" width="6.625" style="1665" customWidth="1"/>
    <col min="2798" max="2799" width="21.625" style="1665" customWidth="1"/>
    <col min="2800" max="2800" width="16.125" style="1665" customWidth="1"/>
    <col min="2801" max="2801" width="13.875" style="1665" customWidth="1"/>
    <col min="2802" max="2802" width="17.25" style="1665" customWidth="1"/>
    <col min="2803" max="2804" width="20.5" style="1665" customWidth="1"/>
    <col min="2805" max="2805" width="9" style="1665" hidden="1" customWidth="1"/>
    <col min="2806" max="2806" width="18.375" style="1665" customWidth="1"/>
    <col min="2807" max="2808" width="9" style="1665" hidden="1" customWidth="1"/>
    <col min="2809" max="3052" width="9" style="1665"/>
    <col min="3053" max="3053" width="6.625" style="1665" customWidth="1"/>
    <col min="3054" max="3055" width="21.625" style="1665" customWidth="1"/>
    <col min="3056" max="3056" width="16.125" style="1665" customWidth="1"/>
    <col min="3057" max="3057" width="13.875" style="1665" customWidth="1"/>
    <col min="3058" max="3058" width="17.25" style="1665" customWidth="1"/>
    <col min="3059" max="3060" width="20.5" style="1665" customWidth="1"/>
    <col min="3061" max="3061" width="9" style="1665" hidden="1" customWidth="1"/>
    <col min="3062" max="3062" width="18.375" style="1665" customWidth="1"/>
    <col min="3063" max="3064" width="9" style="1665" hidden="1" customWidth="1"/>
    <col min="3065" max="3308" width="9" style="1665"/>
    <col min="3309" max="3309" width="6.625" style="1665" customWidth="1"/>
    <col min="3310" max="3311" width="21.625" style="1665" customWidth="1"/>
    <col min="3312" max="3312" width="16.125" style="1665" customWidth="1"/>
    <col min="3313" max="3313" width="13.875" style="1665" customWidth="1"/>
    <col min="3314" max="3314" width="17.25" style="1665" customWidth="1"/>
    <col min="3315" max="3316" width="20.5" style="1665" customWidth="1"/>
    <col min="3317" max="3317" width="9" style="1665" hidden="1" customWidth="1"/>
    <col min="3318" max="3318" width="18.375" style="1665" customWidth="1"/>
    <col min="3319" max="3320" width="9" style="1665" hidden="1" customWidth="1"/>
    <col min="3321" max="3564" width="9" style="1665"/>
    <col min="3565" max="3565" width="6.625" style="1665" customWidth="1"/>
    <col min="3566" max="3567" width="21.625" style="1665" customWidth="1"/>
    <col min="3568" max="3568" width="16.125" style="1665" customWidth="1"/>
    <col min="3569" max="3569" width="13.875" style="1665" customWidth="1"/>
    <col min="3570" max="3570" width="17.25" style="1665" customWidth="1"/>
    <col min="3571" max="3572" width="20.5" style="1665" customWidth="1"/>
    <col min="3573" max="3573" width="9" style="1665" hidden="1" customWidth="1"/>
    <col min="3574" max="3574" width="18.375" style="1665" customWidth="1"/>
    <col min="3575" max="3576" width="9" style="1665" hidden="1" customWidth="1"/>
    <col min="3577" max="3820" width="9" style="1665"/>
    <col min="3821" max="3821" width="6.625" style="1665" customWidth="1"/>
    <col min="3822" max="3823" width="21.625" style="1665" customWidth="1"/>
    <col min="3824" max="3824" width="16.125" style="1665" customWidth="1"/>
    <col min="3825" max="3825" width="13.875" style="1665" customWidth="1"/>
    <col min="3826" max="3826" width="17.25" style="1665" customWidth="1"/>
    <col min="3827" max="3828" width="20.5" style="1665" customWidth="1"/>
    <col min="3829" max="3829" width="9" style="1665" hidden="1" customWidth="1"/>
    <col min="3830" max="3830" width="18.375" style="1665" customWidth="1"/>
    <col min="3831" max="3832" width="9" style="1665" hidden="1" customWidth="1"/>
    <col min="3833" max="4076" width="9" style="1665"/>
    <col min="4077" max="4077" width="6.625" style="1665" customWidth="1"/>
    <col min="4078" max="4079" width="21.625" style="1665" customWidth="1"/>
    <col min="4080" max="4080" width="16.125" style="1665" customWidth="1"/>
    <col min="4081" max="4081" width="13.875" style="1665" customWidth="1"/>
    <col min="4082" max="4082" width="17.25" style="1665" customWidth="1"/>
    <col min="4083" max="4084" width="20.5" style="1665" customWidth="1"/>
    <col min="4085" max="4085" width="9" style="1665" hidden="1" customWidth="1"/>
    <col min="4086" max="4086" width="18.375" style="1665" customWidth="1"/>
    <col min="4087" max="4088" width="9" style="1665" hidden="1" customWidth="1"/>
    <col min="4089" max="4332" width="9" style="1665"/>
    <col min="4333" max="4333" width="6.625" style="1665" customWidth="1"/>
    <col min="4334" max="4335" width="21.625" style="1665" customWidth="1"/>
    <col min="4336" max="4336" width="16.125" style="1665" customWidth="1"/>
    <col min="4337" max="4337" width="13.875" style="1665" customWidth="1"/>
    <col min="4338" max="4338" width="17.25" style="1665" customWidth="1"/>
    <col min="4339" max="4340" width="20.5" style="1665" customWidth="1"/>
    <col min="4341" max="4341" width="9" style="1665" hidden="1" customWidth="1"/>
    <col min="4342" max="4342" width="18.375" style="1665" customWidth="1"/>
    <col min="4343" max="4344" width="9" style="1665" hidden="1" customWidth="1"/>
    <col min="4345" max="4588" width="9" style="1665"/>
    <col min="4589" max="4589" width="6.625" style="1665" customWidth="1"/>
    <col min="4590" max="4591" width="21.625" style="1665" customWidth="1"/>
    <col min="4592" max="4592" width="16.125" style="1665" customWidth="1"/>
    <col min="4593" max="4593" width="13.875" style="1665" customWidth="1"/>
    <col min="4594" max="4594" width="17.25" style="1665" customWidth="1"/>
    <col min="4595" max="4596" width="20.5" style="1665" customWidth="1"/>
    <col min="4597" max="4597" width="9" style="1665" hidden="1" customWidth="1"/>
    <col min="4598" max="4598" width="18.375" style="1665" customWidth="1"/>
    <col min="4599" max="4600" width="9" style="1665" hidden="1" customWidth="1"/>
    <col min="4601" max="4844" width="9" style="1665"/>
    <col min="4845" max="4845" width="6.625" style="1665" customWidth="1"/>
    <col min="4846" max="4847" width="21.625" style="1665" customWidth="1"/>
    <col min="4848" max="4848" width="16.125" style="1665" customWidth="1"/>
    <col min="4849" max="4849" width="13.875" style="1665" customWidth="1"/>
    <col min="4850" max="4850" width="17.25" style="1665" customWidth="1"/>
    <col min="4851" max="4852" width="20.5" style="1665" customWidth="1"/>
    <col min="4853" max="4853" width="9" style="1665" hidden="1" customWidth="1"/>
    <col min="4854" max="4854" width="18.375" style="1665" customWidth="1"/>
    <col min="4855" max="4856" width="9" style="1665" hidden="1" customWidth="1"/>
    <col min="4857" max="5100" width="9" style="1665"/>
    <col min="5101" max="5101" width="6.625" style="1665" customWidth="1"/>
    <col min="5102" max="5103" width="21.625" style="1665" customWidth="1"/>
    <col min="5104" max="5104" width="16.125" style="1665" customWidth="1"/>
    <col min="5105" max="5105" width="13.875" style="1665" customWidth="1"/>
    <col min="5106" max="5106" width="17.25" style="1665" customWidth="1"/>
    <col min="5107" max="5108" width="20.5" style="1665" customWidth="1"/>
    <col min="5109" max="5109" width="9" style="1665" hidden="1" customWidth="1"/>
    <col min="5110" max="5110" width="18.375" style="1665" customWidth="1"/>
    <col min="5111" max="5112" width="9" style="1665" hidden="1" customWidth="1"/>
    <col min="5113" max="5356" width="9" style="1665"/>
    <col min="5357" max="5357" width="6.625" style="1665" customWidth="1"/>
    <col min="5358" max="5359" width="21.625" style="1665" customWidth="1"/>
    <col min="5360" max="5360" width="16.125" style="1665" customWidth="1"/>
    <col min="5361" max="5361" width="13.875" style="1665" customWidth="1"/>
    <col min="5362" max="5362" width="17.25" style="1665" customWidth="1"/>
    <col min="5363" max="5364" width="20.5" style="1665" customWidth="1"/>
    <col min="5365" max="5365" width="9" style="1665" hidden="1" customWidth="1"/>
    <col min="5366" max="5366" width="18.375" style="1665" customWidth="1"/>
    <col min="5367" max="5368" width="9" style="1665" hidden="1" customWidth="1"/>
    <col min="5369" max="5612" width="9" style="1665"/>
    <col min="5613" max="5613" width="6.625" style="1665" customWidth="1"/>
    <col min="5614" max="5615" width="21.625" style="1665" customWidth="1"/>
    <col min="5616" max="5616" width="16.125" style="1665" customWidth="1"/>
    <col min="5617" max="5617" width="13.875" style="1665" customWidth="1"/>
    <col min="5618" max="5618" width="17.25" style="1665" customWidth="1"/>
    <col min="5619" max="5620" width="20.5" style="1665" customWidth="1"/>
    <col min="5621" max="5621" width="9" style="1665" hidden="1" customWidth="1"/>
    <col min="5622" max="5622" width="18.375" style="1665" customWidth="1"/>
    <col min="5623" max="5624" width="9" style="1665" hidden="1" customWidth="1"/>
    <col min="5625" max="5868" width="9" style="1665"/>
    <col min="5869" max="5869" width="6.625" style="1665" customWidth="1"/>
    <col min="5870" max="5871" width="21.625" style="1665" customWidth="1"/>
    <col min="5872" max="5872" width="16.125" style="1665" customWidth="1"/>
    <col min="5873" max="5873" width="13.875" style="1665" customWidth="1"/>
    <col min="5874" max="5874" width="17.25" style="1665" customWidth="1"/>
    <col min="5875" max="5876" width="20.5" style="1665" customWidth="1"/>
    <col min="5877" max="5877" width="9" style="1665" hidden="1" customWidth="1"/>
    <col min="5878" max="5878" width="18.375" style="1665" customWidth="1"/>
    <col min="5879" max="5880" width="9" style="1665" hidden="1" customWidth="1"/>
    <col min="5881" max="6124" width="9" style="1665"/>
    <col min="6125" max="6125" width="6.625" style="1665" customWidth="1"/>
    <col min="6126" max="6127" width="21.625" style="1665" customWidth="1"/>
    <col min="6128" max="6128" width="16.125" style="1665" customWidth="1"/>
    <col min="6129" max="6129" width="13.875" style="1665" customWidth="1"/>
    <col min="6130" max="6130" width="17.25" style="1665" customWidth="1"/>
    <col min="6131" max="6132" width="20.5" style="1665" customWidth="1"/>
    <col min="6133" max="6133" width="9" style="1665" hidden="1" customWidth="1"/>
    <col min="6134" max="6134" width="18.375" style="1665" customWidth="1"/>
    <col min="6135" max="6136" width="9" style="1665" hidden="1" customWidth="1"/>
    <col min="6137" max="6380" width="9" style="1665"/>
    <col min="6381" max="6381" width="6.625" style="1665" customWidth="1"/>
    <col min="6382" max="6383" width="21.625" style="1665" customWidth="1"/>
    <col min="6384" max="6384" width="16.125" style="1665" customWidth="1"/>
    <col min="6385" max="6385" width="13.875" style="1665" customWidth="1"/>
    <col min="6386" max="6386" width="17.25" style="1665" customWidth="1"/>
    <col min="6387" max="6388" width="20.5" style="1665" customWidth="1"/>
    <col min="6389" max="6389" width="9" style="1665" hidden="1" customWidth="1"/>
    <col min="6390" max="6390" width="18.375" style="1665" customWidth="1"/>
    <col min="6391" max="6392" width="9" style="1665" hidden="1" customWidth="1"/>
    <col min="6393" max="6636" width="9" style="1665"/>
    <col min="6637" max="6637" width="6.625" style="1665" customWidth="1"/>
    <col min="6638" max="6639" width="21.625" style="1665" customWidth="1"/>
    <col min="6640" max="6640" width="16.125" style="1665" customWidth="1"/>
    <col min="6641" max="6641" width="13.875" style="1665" customWidth="1"/>
    <col min="6642" max="6642" width="17.25" style="1665" customWidth="1"/>
    <col min="6643" max="6644" width="20.5" style="1665" customWidth="1"/>
    <col min="6645" max="6645" width="9" style="1665" hidden="1" customWidth="1"/>
    <col min="6646" max="6646" width="18.375" style="1665" customWidth="1"/>
    <col min="6647" max="6648" width="9" style="1665" hidden="1" customWidth="1"/>
    <col min="6649" max="6892" width="9" style="1665"/>
    <col min="6893" max="6893" width="6.625" style="1665" customWidth="1"/>
    <col min="6894" max="6895" width="21.625" style="1665" customWidth="1"/>
    <col min="6896" max="6896" width="16.125" style="1665" customWidth="1"/>
    <col min="6897" max="6897" width="13.875" style="1665" customWidth="1"/>
    <col min="6898" max="6898" width="17.25" style="1665" customWidth="1"/>
    <col min="6899" max="6900" width="20.5" style="1665" customWidth="1"/>
    <col min="6901" max="6901" width="9" style="1665" hidden="1" customWidth="1"/>
    <col min="6902" max="6902" width="18.375" style="1665" customWidth="1"/>
    <col min="6903" max="6904" width="9" style="1665" hidden="1" customWidth="1"/>
    <col min="6905" max="7148" width="9" style="1665"/>
    <col min="7149" max="7149" width="6.625" style="1665" customWidth="1"/>
    <col min="7150" max="7151" width="21.625" style="1665" customWidth="1"/>
    <col min="7152" max="7152" width="16.125" style="1665" customWidth="1"/>
    <col min="7153" max="7153" width="13.875" style="1665" customWidth="1"/>
    <col min="7154" max="7154" width="17.25" style="1665" customWidth="1"/>
    <col min="7155" max="7156" width="20.5" style="1665" customWidth="1"/>
    <col min="7157" max="7157" width="9" style="1665" hidden="1" customWidth="1"/>
    <col min="7158" max="7158" width="18.375" style="1665" customWidth="1"/>
    <col min="7159" max="7160" width="9" style="1665" hidden="1" customWidth="1"/>
    <col min="7161" max="7404" width="9" style="1665"/>
    <col min="7405" max="7405" width="6.625" style="1665" customWidth="1"/>
    <col min="7406" max="7407" width="21.625" style="1665" customWidth="1"/>
    <col min="7408" max="7408" width="16.125" style="1665" customWidth="1"/>
    <col min="7409" max="7409" width="13.875" style="1665" customWidth="1"/>
    <col min="7410" max="7410" width="17.25" style="1665" customWidth="1"/>
    <col min="7411" max="7412" width="20.5" style="1665" customWidth="1"/>
    <col min="7413" max="7413" width="9" style="1665" hidden="1" customWidth="1"/>
    <col min="7414" max="7414" width="18.375" style="1665" customWidth="1"/>
    <col min="7415" max="7416" width="9" style="1665" hidden="1" customWidth="1"/>
    <col min="7417" max="7660" width="9" style="1665"/>
    <col min="7661" max="7661" width="6.625" style="1665" customWidth="1"/>
    <col min="7662" max="7663" width="21.625" style="1665" customWidth="1"/>
    <col min="7664" max="7664" width="16.125" style="1665" customWidth="1"/>
    <col min="7665" max="7665" width="13.875" style="1665" customWidth="1"/>
    <col min="7666" max="7666" width="17.25" style="1665" customWidth="1"/>
    <col min="7667" max="7668" width="20.5" style="1665" customWidth="1"/>
    <col min="7669" max="7669" width="9" style="1665" hidden="1" customWidth="1"/>
    <col min="7670" max="7670" width="18.375" style="1665" customWidth="1"/>
    <col min="7671" max="7672" width="9" style="1665" hidden="1" customWidth="1"/>
    <col min="7673" max="7916" width="9" style="1665"/>
    <col min="7917" max="7917" width="6.625" style="1665" customWidth="1"/>
    <col min="7918" max="7919" width="21.625" style="1665" customWidth="1"/>
    <col min="7920" max="7920" width="16.125" style="1665" customWidth="1"/>
    <col min="7921" max="7921" width="13.875" style="1665" customWidth="1"/>
    <col min="7922" max="7922" width="17.25" style="1665" customWidth="1"/>
    <col min="7923" max="7924" width="20.5" style="1665" customWidth="1"/>
    <col min="7925" max="7925" width="9" style="1665" hidden="1" customWidth="1"/>
    <col min="7926" max="7926" width="18.375" style="1665" customWidth="1"/>
    <col min="7927" max="7928" width="9" style="1665" hidden="1" customWidth="1"/>
    <col min="7929" max="8172" width="9" style="1665"/>
    <col min="8173" max="8173" width="6.625" style="1665" customWidth="1"/>
    <col min="8174" max="8175" width="21.625" style="1665" customWidth="1"/>
    <col min="8176" max="8176" width="16.125" style="1665" customWidth="1"/>
    <col min="8177" max="8177" width="13.875" style="1665" customWidth="1"/>
    <col min="8178" max="8178" width="17.25" style="1665" customWidth="1"/>
    <col min="8179" max="8180" width="20.5" style="1665" customWidth="1"/>
    <col min="8181" max="8181" width="9" style="1665" hidden="1" customWidth="1"/>
    <col min="8182" max="8182" width="18.375" style="1665" customWidth="1"/>
    <col min="8183" max="8184" width="9" style="1665" hidden="1" customWidth="1"/>
    <col min="8185" max="8428" width="9" style="1665"/>
    <col min="8429" max="8429" width="6.625" style="1665" customWidth="1"/>
    <col min="8430" max="8431" width="21.625" style="1665" customWidth="1"/>
    <col min="8432" max="8432" width="16.125" style="1665" customWidth="1"/>
    <col min="8433" max="8433" width="13.875" style="1665" customWidth="1"/>
    <col min="8434" max="8434" width="17.25" style="1665" customWidth="1"/>
    <col min="8435" max="8436" width="20.5" style="1665" customWidth="1"/>
    <col min="8437" max="8437" width="9" style="1665" hidden="1" customWidth="1"/>
    <col min="8438" max="8438" width="18.375" style="1665" customWidth="1"/>
    <col min="8439" max="8440" width="9" style="1665" hidden="1" customWidth="1"/>
    <col min="8441" max="8684" width="9" style="1665"/>
    <col min="8685" max="8685" width="6.625" style="1665" customWidth="1"/>
    <col min="8686" max="8687" width="21.625" style="1665" customWidth="1"/>
    <col min="8688" max="8688" width="16.125" style="1665" customWidth="1"/>
    <col min="8689" max="8689" width="13.875" style="1665" customWidth="1"/>
    <col min="8690" max="8690" width="17.25" style="1665" customWidth="1"/>
    <col min="8691" max="8692" width="20.5" style="1665" customWidth="1"/>
    <col min="8693" max="8693" width="9" style="1665" hidden="1" customWidth="1"/>
    <col min="8694" max="8694" width="18.375" style="1665" customWidth="1"/>
    <col min="8695" max="8696" width="9" style="1665" hidden="1" customWidth="1"/>
    <col min="8697" max="8940" width="9" style="1665"/>
    <col min="8941" max="8941" width="6.625" style="1665" customWidth="1"/>
    <col min="8942" max="8943" width="21.625" style="1665" customWidth="1"/>
    <col min="8944" max="8944" width="16.125" style="1665" customWidth="1"/>
    <col min="8945" max="8945" width="13.875" style="1665" customWidth="1"/>
    <col min="8946" max="8946" width="17.25" style="1665" customWidth="1"/>
    <col min="8947" max="8948" width="20.5" style="1665" customWidth="1"/>
    <col min="8949" max="8949" width="9" style="1665" hidden="1" customWidth="1"/>
    <col min="8950" max="8950" width="18.375" style="1665" customWidth="1"/>
    <col min="8951" max="8952" width="9" style="1665" hidden="1" customWidth="1"/>
    <col min="8953" max="9196" width="9" style="1665"/>
    <col min="9197" max="9197" width="6.625" style="1665" customWidth="1"/>
    <col min="9198" max="9199" width="21.625" style="1665" customWidth="1"/>
    <col min="9200" max="9200" width="16.125" style="1665" customWidth="1"/>
    <col min="9201" max="9201" width="13.875" style="1665" customWidth="1"/>
    <col min="9202" max="9202" width="17.25" style="1665" customWidth="1"/>
    <col min="9203" max="9204" width="20.5" style="1665" customWidth="1"/>
    <col min="9205" max="9205" width="9" style="1665" hidden="1" customWidth="1"/>
    <col min="9206" max="9206" width="18.375" style="1665" customWidth="1"/>
    <col min="9207" max="9208" width="9" style="1665" hidden="1" customWidth="1"/>
    <col min="9209" max="9452" width="9" style="1665"/>
    <col min="9453" max="9453" width="6.625" style="1665" customWidth="1"/>
    <col min="9454" max="9455" width="21.625" style="1665" customWidth="1"/>
    <col min="9456" max="9456" width="16.125" style="1665" customWidth="1"/>
    <col min="9457" max="9457" width="13.875" style="1665" customWidth="1"/>
    <col min="9458" max="9458" width="17.25" style="1665" customWidth="1"/>
    <col min="9459" max="9460" width="20.5" style="1665" customWidth="1"/>
    <col min="9461" max="9461" width="9" style="1665" hidden="1" customWidth="1"/>
    <col min="9462" max="9462" width="18.375" style="1665" customWidth="1"/>
    <col min="9463" max="9464" width="9" style="1665" hidden="1" customWidth="1"/>
    <col min="9465" max="9708" width="9" style="1665"/>
    <col min="9709" max="9709" width="6.625" style="1665" customWidth="1"/>
    <col min="9710" max="9711" width="21.625" style="1665" customWidth="1"/>
    <col min="9712" max="9712" width="16.125" style="1665" customWidth="1"/>
    <col min="9713" max="9713" width="13.875" style="1665" customWidth="1"/>
    <col min="9714" max="9714" width="17.25" style="1665" customWidth="1"/>
    <col min="9715" max="9716" width="20.5" style="1665" customWidth="1"/>
    <col min="9717" max="9717" width="9" style="1665" hidden="1" customWidth="1"/>
    <col min="9718" max="9718" width="18.375" style="1665" customWidth="1"/>
    <col min="9719" max="9720" width="9" style="1665" hidden="1" customWidth="1"/>
    <col min="9721" max="9964" width="9" style="1665"/>
    <col min="9965" max="9965" width="6.625" style="1665" customWidth="1"/>
    <col min="9966" max="9967" width="21.625" style="1665" customWidth="1"/>
    <col min="9968" max="9968" width="16.125" style="1665" customWidth="1"/>
    <col min="9969" max="9969" width="13.875" style="1665" customWidth="1"/>
    <col min="9970" max="9970" width="17.25" style="1665" customWidth="1"/>
    <col min="9971" max="9972" width="20.5" style="1665" customWidth="1"/>
    <col min="9973" max="9973" width="9" style="1665" hidden="1" customWidth="1"/>
    <col min="9974" max="9974" width="18.375" style="1665" customWidth="1"/>
    <col min="9975" max="9976" width="9" style="1665" hidden="1" customWidth="1"/>
    <col min="9977" max="10220" width="9" style="1665"/>
    <col min="10221" max="10221" width="6.625" style="1665" customWidth="1"/>
    <col min="10222" max="10223" width="21.625" style="1665" customWidth="1"/>
    <col min="10224" max="10224" width="16.125" style="1665" customWidth="1"/>
    <col min="10225" max="10225" width="13.875" style="1665" customWidth="1"/>
    <col min="10226" max="10226" width="17.25" style="1665" customWidth="1"/>
    <col min="10227" max="10228" width="20.5" style="1665" customWidth="1"/>
    <col min="10229" max="10229" width="9" style="1665" hidden="1" customWidth="1"/>
    <col min="10230" max="10230" width="18.375" style="1665" customWidth="1"/>
    <col min="10231" max="10232" width="9" style="1665" hidden="1" customWidth="1"/>
    <col min="10233" max="10476" width="9" style="1665"/>
    <col min="10477" max="10477" width="6.625" style="1665" customWidth="1"/>
    <col min="10478" max="10479" width="21.625" style="1665" customWidth="1"/>
    <col min="10480" max="10480" width="16.125" style="1665" customWidth="1"/>
    <col min="10481" max="10481" width="13.875" style="1665" customWidth="1"/>
    <col min="10482" max="10482" width="17.25" style="1665" customWidth="1"/>
    <col min="10483" max="10484" width="20.5" style="1665" customWidth="1"/>
    <col min="10485" max="10485" width="9" style="1665" hidden="1" customWidth="1"/>
    <col min="10486" max="10486" width="18.375" style="1665" customWidth="1"/>
    <col min="10487" max="10488" width="9" style="1665" hidden="1" customWidth="1"/>
    <col min="10489" max="10732" width="9" style="1665"/>
    <col min="10733" max="10733" width="6.625" style="1665" customWidth="1"/>
    <col min="10734" max="10735" width="21.625" style="1665" customWidth="1"/>
    <col min="10736" max="10736" width="16.125" style="1665" customWidth="1"/>
    <col min="10737" max="10737" width="13.875" style="1665" customWidth="1"/>
    <col min="10738" max="10738" width="17.25" style="1665" customWidth="1"/>
    <col min="10739" max="10740" width="20.5" style="1665" customWidth="1"/>
    <col min="10741" max="10741" width="9" style="1665" hidden="1" customWidth="1"/>
    <col min="10742" max="10742" width="18.375" style="1665" customWidth="1"/>
    <col min="10743" max="10744" width="9" style="1665" hidden="1" customWidth="1"/>
    <col min="10745" max="10988" width="9" style="1665"/>
    <col min="10989" max="10989" width="6.625" style="1665" customWidth="1"/>
    <col min="10990" max="10991" width="21.625" style="1665" customWidth="1"/>
    <col min="10992" max="10992" width="16.125" style="1665" customWidth="1"/>
    <col min="10993" max="10993" width="13.875" style="1665" customWidth="1"/>
    <col min="10994" max="10994" width="17.25" style="1665" customWidth="1"/>
    <col min="10995" max="10996" width="20.5" style="1665" customWidth="1"/>
    <col min="10997" max="10997" width="9" style="1665" hidden="1" customWidth="1"/>
    <col min="10998" max="10998" width="18.375" style="1665" customWidth="1"/>
    <col min="10999" max="11000" width="9" style="1665" hidden="1" customWidth="1"/>
    <col min="11001" max="11244" width="9" style="1665"/>
    <col min="11245" max="11245" width="6.625" style="1665" customWidth="1"/>
    <col min="11246" max="11247" width="21.625" style="1665" customWidth="1"/>
    <col min="11248" max="11248" width="16.125" style="1665" customWidth="1"/>
    <col min="11249" max="11249" width="13.875" style="1665" customWidth="1"/>
    <col min="11250" max="11250" width="17.25" style="1665" customWidth="1"/>
    <col min="11251" max="11252" width="20.5" style="1665" customWidth="1"/>
    <col min="11253" max="11253" width="9" style="1665" hidden="1" customWidth="1"/>
    <col min="11254" max="11254" width="18.375" style="1665" customWidth="1"/>
    <col min="11255" max="11256" width="9" style="1665" hidden="1" customWidth="1"/>
    <col min="11257" max="11500" width="9" style="1665"/>
    <col min="11501" max="11501" width="6.625" style="1665" customWidth="1"/>
    <col min="11502" max="11503" width="21.625" style="1665" customWidth="1"/>
    <col min="11504" max="11504" width="16.125" style="1665" customWidth="1"/>
    <col min="11505" max="11505" width="13.875" style="1665" customWidth="1"/>
    <col min="11506" max="11506" width="17.25" style="1665" customWidth="1"/>
    <col min="11507" max="11508" width="20.5" style="1665" customWidth="1"/>
    <col min="11509" max="11509" width="9" style="1665" hidden="1" customWidth="1"/>
    <col min="11510" max="11510" width="18.375" style="1665" customWidth="1"/>
    <col min="11511" max="11512" width="9" style="1665" hidden="1" customWidth="1"/>
    <col min="11513" max="11756" width="9" style="1665"/>
    <col min="11757" max="11757" width="6.625" style="1665" customWidth="1"/>
    <col min="11758" max="11759" width="21.625" style="1665" customWidth="1"/>
    <col min="11760" max="11760" width="16.125" style="1665" customWidth="1"/>
    <col min="11761" max="11761" width="13.875" style="1665" customWidth="1"/>
    <col min="11762" max="11762" width="17.25" style="1665" customWidth="1"/>
    <col min="11763" max="11764" width="20.5" style="1665" customWidth="1"/>
    <col min="11765" max="11765" width="9" style="1665" hidden="1" customWidth="1"/>
    <col min="11766" max="11766" width="18.375" style="1665" customWidth="1"/>
    <col min="11767" max="11768" width="9" style="1665" hidden="1" customWidth="1"/>
    <col min="11769" max="12012" width="9" style="1665"/>
    <col min="12013" max="12013" width="6.625" style="1665" customWidth="1"/>
    <col min="12014" max="12015" width="21.625" style="1665" customWidth="1"/>
    <col min="12016" max="12016" width="16.125" style="1665" customWidth="1"/>
    <col min="12017" max="12017" width="13.875" style="1665" customWidth="1"/>
    <col min="12018" max="12018" width="17.25" style="1665" customWidth="1"/>
    <col min="12019" max="12020" width="20.5" style="1665" customWidth="1"/>
    <col min="12021" max="12021" width="9" style="1665" hidden="1" customWidth="1"/>
    <col min="12022" max="12022" width="18.375" style="1665" customWidth="1"/>
    <col min="12023" max="12024" width="9" style="1665" hidden="1" customWidth="1"/>
    <col min="12025" max="12268" width="9" style="1665"/>
    <col min="12269" max="12269" width="6.625" style="1665" customWidth="1"/>
    <col min="12270" max="12271" width="21.625" style="1665" customWidth="1"/>
    <col min="12272" max="12272" width="16.125" style="1665" customWidth="1"/>
    <col min="12273" max="12273" width="13.875" style="1665" customWidth="1"/>
    <col min="12274" max="12274" width="17.25" style="1665" customWidth="1"/>
    <col min="12275" max="12276" width="20.5" style="1665" customWidth="1"/>
    <col min="12277" max="12277" width="9" style="1665" hidden="1" customWidth="1"/>
    <col min="12278" max="12278" width="18.375" style="1665" customWidth="1"/>
    <col min="12279" max="12280" width="9" style="1665" hidden="1" customWidth="1"/>
    <col min="12281" max="12524" width="9" style="1665"/>
    <col min="12525" max="12525" width="6.625" style="1665" customWidth="1"/>
    <col min="12526" max="12527" width="21.625" style="1665" customWidth="1"/>
    <col min="12528" max="12528" width="16.125" style="1665" customWidth="1"/>
    <col min="12529" max="12529" width="13.875" style="1665" customWidth="1"/>
    <col min="12530" max="12530" width="17.25" style="1665" customWidth="1"/>
    <col min="12531" max="12532" width="20.5" style="1665" customWidth="1"/>
    <col min="12533" max="12533" width="9" style="1665" hidden="1" customWidth="1"/>
    <col min="12534" max="12534" width="18.375" style="1665" customWidth="1"/>
    <col min="12535" max="12536" width="9" style="1665" hidden="1" customWidth="1"/>
    <col min="12537" max="12780" width="9" style="1665"/>
    <col min="12781" max="12781" width="6.625" style="1665" customWidth="1"/>
    <col min="12782" max="12783" width="21.625" style="1665" customWidth="1"/>
    <col min="12784" max="12784" width="16.125" style="1665" customWidth="1"/>
    <col min="12785" max="12785" width="13.875" style="1665" customWidth="1"/>
    <col min="12786" max="12786" width="17.25" style="1665" customWidth="1"/>
    <col min="12787" max="12788" width="20.5" style="1665" customWidth="1"/>
    <col min="12789" max="12789" width="9" style="1665" hidden="1" customWidth="1"/>
    <col min="12790" max="12790" width="18.375" style="1665" customWidth="1"/>
    <col min="12791" max="12792" width="9" style="1665" hidden="1" customWidth="1"/>
    <col min="12793" max="13036" width="9" style="1665"/>
    <col min="13037" max="13037" width="6.625" style="1665" customWidth="1"/>
    <col min="13038" max="13039" width="21.625" style="1665" customWidth="1"/>
    <col min="13040" max="13040" width="16.125" style="1665" customWidth="1"/>
    <col min="13041" max="13041" width="13.875" style="1665" customWidth="1"/>
    <col min="13042" max="13042" width="17.25" style="1665" customWidth="1"/>
    <col min="13043" max="13044" width="20.5" style="1665" customWidth="1"/>
    <col min="13045" max="13045" width="9" style="1665" hidden="1" customWidth="1"/>
    <col min="13046" max="13046" width="18.375" style="1665" customWidth="1"/>
    <col min="13047" max="13048" width="9" style="1665" hidden="1" customWidth="1"/>
    <col min="13049" max="13292" width="9" style="1665"/>
    <col min="13293" max="13293" width="6.625" style="1665" customWidth="1"/>
    <col min="13294" max="13295" width="21.625" style="1665" customWidth="1"/>
    <col min="13296" max="13296" width="16.125" style="1665" customWidth="1"/>
    <col min="13297" max="13297" width="13.875" style="1665" customWidth="1"/>
    <col min="13298" max="13298" width="17.25" style="1665" customWidth="1"/>
    <col min="13299" max="13300" width="20.5" style="1665" customWidth="1"/>
    <col min="13301" max="13301" width="9" style="1665" hidden="1" customWidth="1"/>
    <col min="13302" max="13302" width="18.375" style="1665" customWidth="1"/>
    <col min="13303" max="13304" width="9" style="1665" hidden="1" customWidth="1"/>
    <col min="13305" max="13548" width="9" style="1665"/>
    <col min="13549" max="13549" width="6.625" style="1665" customWidth="1"/>
    <col min="13550" max="13551" width="21.625" style="1665" customWidth="1"/>
    <col min="13552" max="13552" width="16.125" style="1665" customWidth="1"/>
    <col min="13553" max="13553" width="13.875" style="1665" customWidth="1"/>
    <col min="13554" max="13554" width="17.25" style="1665" customWidth="1"/>
    <col min="13555" max="13556" width="20.5" style="1665" customWidth="1"/>
    <col min="13557" max="13557" width="9" style="1665" hidden="1" customWidth="1"/>
    <col min="13558" max="13558" width="18.375" style="1665" customWidth="1"/>
    <col min="13559" max="13560" width="9" style="1665" hidden="1" customWidth="1"/>
    <col min="13561" max="13804" width="9" style="1665"/>
    <col min="13805" max="13805" width="6.625" style="1665" customWidth="1"/>
    <col min="13806" max="13807" width="21.625" style="1665" customWidth="1"/>
    <col min="13808" max="13808" width="16.125" style="1665" customWidth="1"/>
    <col min="13809" max="13809" width="13.875" style="1665" customWidth="1"/>
    <col min="13810" max="13810" width="17.25" style="1665" customWidth="1"/>
    <col min="13811" max="13812" width="20.5" style="1665" customWidth="1"/>
    <col min="13813" max="13813" width="9" style="1665" hidden="1" customWidth="1"/>
    <col min="13814" max="13814" width="18.375" style="1665" customWidth="1"/>
    <col min="13815" max="13816" width="9" style="1665" hidden="1" customWidth="1"/>
    <col min="13817" max="14060" width="9" style="1665"/>
    <col min="14061" max="14061" width="6.625" style="1665" customWidth="1"/>
    <col min="14062" max="14063" width="21.625" style="1665" customWidth="1"/>
    <col min="14064" max="14064" width="16.125" style="1665" customWidth="1"/>
    <col min="14065" max="14065" width="13.875" style="1665" customWidth="1"/>
    <col min="14066" max="14066" width="17.25" style="1665" customWidth="1"/>
    <col min="14067" max="14068" width="20.5" style="1665" customWidth="1"/>
    <col min="14069" max="14069" width="9" style="1665" hidden="1" customWidth="1"/>
    <col min="14070" max="14070" width="18.375" style="1665" customWidth="1"/>
    <col min="14071" max="14072" width="9" style="1665" hidden="1" customWidth="1"/>
    <col min="14073" max="14316" width="9" style="1665"/>
    <col min="14317" max="14317" width="6.625" style="1665" customWidth="1"/>
    <col min="14318" max="14319" width="21.625" style="1665" customWidth="1"/>
    <col min="14320" max="14320" width="16.125" style="1665" customWidth="1"/>
    <col min="14321" max="14321" width="13.875" style="1665" customWidth="1"/>
    <col min="14322" max="14322" width="17.25" style="1665" customWidth="1"/>
    <col min="14323" max="14324" width="20.5" style="1665" customWidth="1"/>
    <col min="14325" max="14325" width="9" style="1665" hidden="1" customWidth="1"/>
    <col min="14326" max="14326" width="18.375" style="1665" customWidth="1"/>
    <col min="14327" max="14328" width="9" style="1665" hidden="1" customWidth="1"/>
    <col min="14329" max="14572" width="9" style="1665"/>
    <col min="14573" max="14573" width="6.625" style="1665" customWidth="1"/>
    <col min="14574" max="14575" width="21.625" style="1665" customWidth="1"/>
    <col min="14576" max="14576" width="16.125" style="1665" customWidth="1"/>
    <col min="14577" max="14577" width="13.875" style="1665" customWidth="1"/>
    <col min="14578" max="14578" width="17.25" style="1665" customWidth="1"/>
    <col min="14579" max="14580" width="20.5" style="1665" customWidth="1"/>
    <col min="14581" max="14581" width="9" style="1665" hidden="1" customWidth="1"/>
    <col min="14582" max="14582" width="18.375" style="1665" customWidth="1"/>
    <col min="14583" max="14584" width="9" style="1665" hidden="1" customWidth="1"/>
    <col min="14585" max="14828" width="9" style="1665"/>
    <col min="14829" max="14829" width="6.625" style="1665" customWidth="1"/>
    <col min="14830" max="14831" width="21.625" style="1665" customWidth="1"/>
    <col min="14832" max="14832" width="16.125" style="1665" customWidth="1"/>
    <col min="14833" max="14833" width="13.875" style="1665" customWidth="1"/>
    <col min="14834" max="14834" width="17.25" style="1665" customWidth="1"/>
    <col min="14835" max="14836" width="20.5" style="1665" customWidth="1"/>
    <col min="14837" max="14837" width="9" style="1665" hidden="1" customWidth="1"/>
    <col min="14838" max="14838" width="18.375" style="1665" customWidth="1"/>
    <col min="14839" max="14840" width="9" style="1665" hidden="1" customWidth="1"/>
    <col min="14841" max="15084" width="9" style="1665"/>
    <col min="15085" max="15085" width="6.625" style="1665" customWidth="1"/>
    <col min="15086" max="15087" width="21.625" style="1665" customWidth="1"/>
    <col min="15088" max="15088" width="16.125" style="1665" customWidth="1"/>
    <col min="15089" max="15089" width="13.875" style="1665" customWidth="1"/>
    <col min="15090" max="15090" width="17.25" style="1665" customWidth="1"/>
    <col min="15091" max="15092" width="20.5" style="1665" customWidth="1"/>
    <col min="15093" max="15093" width="9" style="1665" hidden="1" customWidth="1"/>
    <col min="15094" max="15094" width="18.375" style="1665" customWidth="1"/>
    <col min="15095" max="15096" width="9" style="1665" hidden="1" customWidth="1"/>
    <col min="15097" max="15340" width="9" style="1665"/>
    <col min="15341" max="15341" width="6.625" style="1665" customWidth="1"/>
    <col min="15342" max="15343" width="21.625" style="1665" customWidth="1"/>
    <col min="15344" max="15344" width="16.125" style="1665" customWidth="1"/>
    <col min="15345" max="15345" width="13.875" style="1665" customWidth="1"/>
    <col min="15346" max="15346" width="17.25" style="1665" customWidth="1"/>
    <col min="15347" max="15348" width="20.5" style="1665" customWidth="1"/>
    <col min="15349" max="15349" width="9" style="1665" hidden="1" customWidth="1"/>
    <col min="15350" max="15350" width="18.375" style="1665" customWidth="1"/>
    <col min="15351" max="15352" width="9" style="1665" hidden="1" customWidth="1"/>
    <col min="15353" max="15596" width="9" style="1665"/>
    <col min="15597" max="15597" width="6.625" style="1665" customWidth="1"/>
    <col min="15598" max="15599" width="21.625" style="1665" customWidth="1"/>
    <col min="15600" max="15600" width="16.125" style="1665" customWidth="1"/>
    <col min="15601" max="15601" width="13.875" style="1665" customWidth="1"/>
    <col min="15602" max="15602" width="17.25" style="1665" customWidth="1"/>
    <col min="15603" max="15604" width="20.5" style="1665" customWidth="1"/>
    <col min="15605" max="15605" width="9" style="1665" hidden="1" customWidth="1"/>
    <col min="15606" max="15606" width="18.375" style="1665" customWidth="1"/>
    <col min="15607" max="15608" width="9" style="1665" hidden="1" customWidth="1"/>
    <col min="15609" max="15852" width="9" style="1665"/>
    <col min="15853" max="15853" width="6.625" style="1665" customWidth="1"/>
    <col min="15854" max="15855" width="21.625" style="1665" customWidth="1"/>
    <col min="15856" max="15856" width="16.125" style="1665" customWidth="1"/>
    <col min="15857" max="15857" width="13.875" style="1665" customWidth="1"/>
    <col min="15858" max="15858" width="17.25" style="1665" customWidth="1"/>
    <col min="15859" max="15860" width="20.5" style="1665" customWidth="1"/>
    <col min="15861" max="15861" width="9" style="1665" hidden="1" customWidth="1"/>
    <col min="15862" max="15862" width="18.375" style="1665" customWidth="1"/>
    <col min="15863" max="15864" width="9" style="1665" hidden="1" customWidth="1"/>
    <col min="15865" max="16108" width="9" style="1665"/>
    <col min="16109" max="16109" width="6.625" style="1665" customWidth="1"/>
    <col min="16110" max="16111" width="21.625" style="1665" customWidth="1"/>
    <col min="16112" max="16112" width="16.125" style="1665" customWidth="1"/>
    <col min="16113" max="16113" width="13.875" style="1665" customWidth="1"/>
    <col min="16114" max="16114" width="17.25" style="1665" customWidth="1"/>
    <col min="16115" max="16116" width="20.5" style="1665" customWidth="1"/>
    <col min="16117" max="16117" width="9" style="1665" hidden="1" customWidth="1"/>
    <col min="16118" max="16118" width="18.375" style="1665" customWidth="1"/>
    <col min="16119" max="16120" width="9" style="1665" hidden="1" customWidth="1"/>
    <col min="16121" max="16384" width="9" style="1665"/>
  </cols>
  <sheetData>
    <row r="1" spans="1:3" ht="30" customHeight="1">
      <c r="A1" s="1663" t="s">
        <v>4047</v>
      </c>
      <c r="B1" s="1664"/>
      <c r="C1" s="1664"/>
    </row>
    <row r="2" spans="1:3" ht="35.1" customHeight="1">
      <c r="A2" s="1666" t="s">
        <v>4051</v>
      </c>
      <c r="B2" s="1667"/>
      <c r="C2" s="1668" t="s">
        <v>3247</v>
      </c>
    </row>
    <row r="3" spans="1:3" s="1670" customFormat="1" ht="30" customHeight="1">
      <c r="A3" s="1669" t="s">
        <v>12</v>
      </c>
      <c r="B3" s="1669" t="s">
        <v>4048</v>
      </c>
      <c r="C3" s="1669" t="s">
        <v>4049</v>
      </c>
    </row>
    <row r="4" spans="1:3" ht="30" customHeight="1">
      <c r="A4" s="1671">
        <v>1</v>
      </c>
      <c r="B4" s="1671" t="s">
        <v>4050</v>
      </c>
      <c r="C4" s="1672">
        <f>补充公用经费课后延时清算!E9</f>
        <v>23036.5</v>
      </c>
    </row>
    <row r="5" spans="1:3" ht="30" customHeight="1">
      <c r="A5" s="1669"/>
      <c r="B5" s="1669" t="s">
        <v>17</v>
      </c>
      <c r="C5" s="1673">
        <f>SUM(C4:C4)</f>
        <v>23036.5</v>
      </c>
    </row>
    <row r="6" spans="1:3" ht="30" customHeight="1"/>
    <row r="7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E9"/>
  <sheetViews>
    <sheetView workbookViewId="0">
      <selection activeCell="A10" sqref="A10:XFD60"/>
    </sheetView>
  </sheetViews>
  <sheetFormatPr defaultRowHeight="13.5"/>
  <cols>
    <col min="1" max="1" width="41.75" customWidth="1"/>
    <col min="2" max="2" width="20.625" customWidth="1"/>
    <col min="3" max="3" width="20.625" style="1355" customWidth="1"/>
    <col min="4" max="5" width="20.625" customWidth="1"/>
  </cols>
  <sheetData>
    <row r="1" spans="1:5" ht="25.5">
      <c r="A1" s="1662" t="s">
        <v>4042</v>
      </c>
      <c r="B1" s="1662"/>
      <c r="C1" s="1662"/>
      <c r="D1" s="1662"/>
      <c r="E1" s="1662"/>
    </row>
    <row r="2" spans="1:5" ht="20.25">
      <c r="A2" s="1653" t="s">
        <v>3078</v>
      </c>
      <c r="B2" s="1658"/>
      <c r="C2" s="1658"/>
      <c r="D2" s="1658"/>
      <c r="E2" s="1658"/>
    </row>
    <row r="3" spans="1:5">
      <c r="A3" s="1347" t="s">
        <v>737</v>
      </c>
      <c r="B3" s="1347" t="s">
        <v>736</v>
      </c>
      <c r="C3" s="1348" t="s">
        <v>4043</v>
      </c>
      <c r="D3" s="1349" t="s">
        <v>4044</v>
      </c>
      <c r="E3" s="1349" t="s">
        <v>4045</v>
      </c>
    </row>
    <row r="4" spans="1:5">
      <c r="A4" s="1350" t="s">
        <v>4046</v>
      </c>
      <c r="B4" s="1350" t="s">
        <v>2722</v>
      </c>
      <c r="C4" s="1348">
        <v>72314</v>
      </c>
      <c r="D4" s="1348">
        <v>75755</v>
      </c>
      <c r="E4" s="1348">
        <f>C4-D4</f>
        <v>-3441</v>
      </c>
    </row>
    <row r="5" spans="1:5">
      <c r="A5" s="1351" t="s">
        <v>223</v>
      </c>
      <c r="B5" s="1350" t="s">
        <v>2722</v>
      </c>
      <c r="C5" s="1348">
        <v>18364</v>
      </c>
      <c r="D5" s="1348">
        <v>14029</v>
      </c>
      <c r="E5" s="1348">
        <f t="shared" ref="E5:E8" si="0">C5-D5</f>
        <v>4335</v>
      </c>
    </row>
    <row r="6" spans="1:5">
      <c r="A6" s="1352" t="s">
        <v>654</v>
      </c>
      <c r="B6" s="1352" t="s">
        <v>2722</v>
      </c>
      <c r="C6" s="1348">
        <v>8160</v>
      </c>
      <c r="D6" s="1348">
        <v>2167.5</v>
      </c>
      <c r="E6" s="1348">
        <f t="shared" si="0"/>
        <v>5992.5</v>
      </c>
    </row>
    <row r="7" spans="1:5">
      <c r="A7" s="1352" t="s">
        <v>221</v>
      </c>
      <c r="B7" s="1352" t="s">
        <v>2722</v>
      </c>
      <c r="C7" s="1348">
        <v>70955.5</v>
      </c>
      <c r="D7" s="1348">
        <v>47410.5</v>
      </c>
      <c r="E7" s="1348">
        <f t="shared" si="0"/>
        <v>23545</v>
      </c>
    </row>
    <row r="8" spans="1:5">
      <c r="A8" s="1353" t="s">
        <v>734</v>
      </c>
      <c r="B8" s="1353" t="s">
        <v>2722</v>
      </c>
      <c r="C8" s="1348">
        <v>6885</v>
      </c>
      <c r="D8" s="1348">
        <v>14280</v>
      </c>
      <c r="E8" s="1348">
        <f t="shared" si="0"/>
        <v>-7395</v>
      </c>
    </row>
    <row r="9" spans="1:5">
      <c r="A9" s="1353"/>
      <c r="B9" s="1354" t="s">
        <v>262</v>
      </c>
      <c r="C9" s="1348">
        <f>SUBTOTAL(9,C4:C8)</f>
        <v>176678.5</v>
      </c>
      <c r="D9" s="1348">
        <f>SUBTOTAL(9,D4:D8)</f>
        <v>153642</v>
      </c>
      <c r="E9" s="1348">
        <f>SUBTOTAL(9,E4:E8)</f>
        <v>23036.5</v>
      </c>
    </row>
  </sheetData>
  <mergeCells count="2">
    <mergeCell ref="A1:E1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2" t="s">
        <v>415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3"/>
      <c r="R1" s="1363"/>
      <c r="S1" s="1363"/>
      <c r="T1" s="1363"/>
    </row>
    <row r="2" spans="1:20" ht="20.100000000000001" customHeight="1">
      <c r="A2" s="1365" t="s">
        <v>12</v>
      </c>
      <c r="B2" s="1365" t="s">
        <v>13</v>
      </c>
      <c r="C2" s="1365" t="s">
        <v>14</v>
      </c>
      <c r="D2" s="1365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5" t="s">
        <v>17</v>
      </c>
    </row>
    <row r="3" spans="1:20" ht="20.100000000000001" customHeight="1">
      <c r="A3" s="1366"/>
      <c r="B3" s="1366"/>
      <c r="C3" s="1366"/>
      <c r="D3" s="1366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6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4"/>
      <c r="C75" s="1364"/>
      <c r="D75" s="1364"/>
      <c r="E75" s="1364"/>
      <c r="F75" s="1364"/>
      <c r="G75" s="1364"/>
      <c r="H75" s="1364"/>
      <c r="I75" s="1364"/>
      <c r="J75" s="1364"/>
      <c r="K75" s="1364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6" t="s">
        <v>832</v>
      </c>
      <c r="B1" s="1357"/>
      <c r="C1" s="1357"/>
      <c r="D1" s="1357"/>
      <c r="E1" s="1357"/>
      <c r="F1" s="1357"/>
      <c r="G1" s="1357"/>
      <c r="H1" s="1357"/>
      <c r="I1" s="1357"/>
      <c r="J1" s="1357"/>
      <c r="K1" s="1357"/>
      <c r="L1" s="1357"/>
      <c r="M1" s="1357"/>
      <c r="N1" s="1357"/>
      <c r="O1" s="1357"/>
      <c r="P1" s="1357"/>
    </row>
    <row r="2" spans="1:16" ht="15" customHeight="1">
      <c r="A2" s="1360" t="s">
        <v>12</v>
      </c>
      <c r="B2" s="1360" t="s">
        <v>13</v>
      </c>
      <c r="C2" s="1360" t="s">
        <v>14</v>
      </c>
      <c r="D2" s="1360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60" t="s">
        <v>17</v>
      </c>
    </row>
    <row r="3" spans="1:16" ht="15" customHeight="1">
      <c r="A3" s="1361"/>
      <c r="B3" s="1361"/>
      <c r="C3" s="1361"/>
      <c r="D3" s="1361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1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7" t="s">
        <v>979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368"/>
      <c r="N1" s="1368"/>
      <c r="O1" s="1368"/>
      <c r="P1" s="1368"/>
      <c r="Q1" s="1368"/>
    </row>
    <row r="2" spans="1:17">
      <c r="A2" s="1369" t="s">
        <v>631</v>
      </c>
      <c r="B2" s="1371" t="s">
        <v>980</v>
      </c>
      <c r="C2" s="1371" t="s">
        <v>12</v>
      </c>
      <c r="D2" s="1369" t="s">
        <v>981</v>
      </c>
      <c r="E2" s="1372" t="s">
        <v>982</v>
      </c>
      <c r="F2" s="1373" t="s">
        <v>983</v>
      </c>
      <c r="G2" s="1374"/>
      <c r="H2" s="1374"/>
      <c r="I2" s="1374"/>
      <c r="J2" s="1373" t="s">
        <v>984</v>
      </c>
      <c r="K2" s="1374"/>
      <c r="L2" s="1374"/>
      <c r="M2" s="1374"/>
      <c r="N2" s="1373" t="s">
        <v>985</v>
      </c>
      <c r="O2" s="1374"/>
      <c r="P2" s="1374"/>
      <c r="Q2" s="1374"/>
    </row>
    <row r="3" spans="1:17" ht="22.5">
      <c r="A3" s="1370"/>
      <c r="B3" s="1370"/>
      <c r="C3" s="1370"/>
      <c r="D3" s="1370"/>
      <c r="E3" s="1370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61</vt:i4>
      </vt:variant>
      <vt:variant>
        <vt:lpstr>命名范围</vt:lpstr>
      </vt:variant>
      <vt:variant>
        <vt:i4>89</vt:i4>
      </vt:variant>
    </vt:vector>
  </HeadingPairs>
  <TitlesOfParts>
    <vt:vector size="150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虹桥镇</vt:lpstr>
      <vt:lpstr>补充公用经费课后延时清算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2025-11-19T08:58:16Z</dcterms:modified>
</cp:coreProperties>
</file>