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封面 (3)" sheetId="13" r:id="rId1"/>
    <sheet name="工业" sheetId="6" r:id="rId2"/>
    <sheet name="工业效益及能源、建筑" sheetId="7" r:id="rId3"/>
    <sheet name="商业" sheetId="8" r:id="rId4"/>
    <sheet name="服务业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<sst xmlns="http://schemas.openxmlformats.org/spreadsheetml/2006/main" count="145" uniqueCount="67">
  <si>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>2026年4月华漕镇统计经济指标</t>
  </si>
  <si>
    <t>华漕镇经发办</t>
  </si>
  <si>
    <t>第二产业</t>
  </si>
  <si>
    <t>工     业</t>
  </si>
  <si>
    <t>计量单位：万元</t>
  </si>
  <si>
    <t>本月</t>
  </si>
  <si>
    <t>本年累计</t>
  </si>
  <si>
    <t>上年同期</t>
  </si>
  <si>
    <t>增幅%</t>
  </si>
  <si>
    <t>企业户数</t>
  </si>
  <si>
    <t xml:space="preserve">  规模以上工业企业</t>
  </si>
  <si>
    <t xml:space="preserve">  规模以下工业企业</t>
  </si>
  <si>
    <t>工业产值</t>
  </si>
  <si>
    <t>工业增加值</t>
  </si>
  <si>
    <t>营业收入</t>
  </si>
  <si>
    <t>营业利润</t>
  </si>
  <si>
    <t>规模以上工业企业效益及能耗</t>
  </si>
  <si>
    <t>计量单位</t>
  </si>
  <si>
    <t>资产总计</t>
  </si>
  <si>
    <t>万元</t>
  </si>
  <si>
    <t>负债总计</t>
  </si>
  <si>
    <t>净资产总计（资产-负债）</t>
  </si>
  <si>
    <t>应收帐款</t>
  </si>
  <si>
    <t>产成品</t>
  </si>
  <si>
    <t>出口交货值</t>
  </si>
  <si>
    <t>综合能源消耗量</t>
  </si>
  <si>
    <t>吨标准煤</t>
  </si>
  <si>
    <t>每万元产值能耗</t>
  </si>
  <si>
    <t>吨标准煤/万元</t>
  </si>
  <si>
    <t>建筑业</t>
  </si>
  <si>
    <t>建筑业户数</t>
  </si>
  <si>
    <t>户</t>
  </si>
  <si>
    <t>建筑业总产值</t>
  </si>
  <si>
    <t xml:space="preserve">  在地建筑业总产值</t>
  </si>
  <si>
    <t xml:space="preserve">  建筑工程</t>
  </si>
  <si>
    <t xml:space="preserve">  安装工程</t>
  </si>
  <si>
    <t>建筑业增加值</t>
  </si>
  <si>
    <t>从业人员</t>
  </si>
  <si>
    <t>人</t>
  </si>
  <si>
    <t>劳动报酬</t>
  </si>
  <si>
    <t>注：此表统计范围为具有资质等级的建筑企业。</t>
  </si>
  <si>
    <t>第三产业</t>
  </si>
  <si>
    <t>商    业</t>
  </si>
  <si>
    <t>限额以上商业企业户数</t>
  </si>
  <si>
    <t xml:space="preserve">  批发企业户数</t>
  </si>
  <si>
    <t xml:space="preserve">  零售业企业户数</t>
  </si>
  <si>
    <t xml:space="preserve">  餐饮业</t>
  </si>
  <si>
    <t>商品销售收入</t>
  </si>
  <si>
    <t xml:space="preserve">  批发和零售业</t>
  </si>
  <si>
    <t>社会消费品零售总额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</si>
  <si>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零售业</t>
    </r>
  </si>
  <si>
    <t xml:space="preserve">  住宿业</t>
  </si>
  <si>
    <t>按行业分：</t>
  </si>
  <si>
    <t xml:space="preserve">  超市卖场销售收入</t>
  </si>
  <si>
    <t xml:space="preserve">  汽车销售收入</t>
  </si>
  <si>
    <t xml:space="preserve">  其他销售收入</t>
  </si>
  <si>
    <t>市场个数</t>
  </si>
  <si>
    <t>个</t>
  </si>
  <si>
    <t>市场成交额</t>
  </si>
  <si>
    <t>服务业</t>
  </si>
  <si>
    <t>去年同期</t>
  </si>
  <si>
    <t>增幅（%）</t>
  </si>
  <si>
    <t>交运业</t>
  </si>
  <si>
    <t>物业</t>
  </si>
  <si>
    <t>其他服务业</t>
  </si>
  <si>
    <t>利润总额</t>
  </si>
  <si>
    <t>从业人员工资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</si>
</sst>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;_؃"/>
    <numFmt numFmtId="179" formatCode="0.00_ "/>
    <numFmt numFmtId="180" formatCode="0.0000_ "/>
    <numFmt numFmtId="181" formatCode="0;__x0003_"/>
  </numFmts>
  <fonts count="34">
    <font>
      <sz val="11"/>
      <color theme="1"/>
      <name val="微软雅黑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36"/>
      <name val="楷体_GB2312"/>
      <charset val="134"/>
    </font>
    <font>
      <sz val="28"/>
      <name val="宋体"/>
      <charset val="134"/>
    </font>
    <font>
      <b/>
      <sz val="48"/>
      <name val="楷体_GB2312"/>
      <charset val="134"/>
    </font>
    <font>
      <b/>
      <sz val="2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179" fontId="1" fillId="0" borderId="6" xfId="49" applyNumberForma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" xfId="49" applyFill="1" applyBorder="1">
      <alignment vertical="center"/>
    </xf>
    <xf numFmtId="0" fontId="8" fillId="0" borderId="0" xfId="0" applyFont="1">
      <alignment vertical="center"/>
    </xf>
    <xf numFmtId="179" fontId="1" fillId="0" borderId="5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180" fontId="1" fillId="0" borderId="16" xfId="0" applyNumberFormat="1" applyFont="1" applyBorder="1">
      <alignment vertical="center"/>
    </xf>
    <xf numFmtId="180" fontId="1" fillId="0" borderId="17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0" fontId="7" fillId="0" borderId="13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7" fillId="0" borderId="18" xfId="0" applyNumberFormat="1" applyFont="1" applyFill="1" applyBorder="1" applyAlignment="1">
      <alignment vertical="center"/>
    </xf>
    <xf numFmtId="0" fontId="7" fillId="0" borderId="19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181" fontId="7" fillId="0" borderId="13" xfId="0" applyNumberFormat="1" applyFont="1" applyFill="1" applyBorder="1" applyAlignment="1">
      <alignment vertical="center"/>
    </xf>
    <xf numFmtId="0" fontId="7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0" fontId="7" fillId="0" borderId="0" xfId="0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vertical="center"/>
    </xf>
    <xf numFmtId="0" fontId="13" fillId="0" borderId="0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/>
    </xf>
    <xf numFmtId="57" fontId="14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zoomScaleSheetLayoutView="60" topLeftCell="A25" workbookViewId="0">
      <selection activeCell="L33" sqref="L33"/>
    </sheetView>
  </sheetViews>
  <sheetFormatPr defaultColWidth="8.18181818181818" defaultRowHeight="15.6"/>
  <cols>
    <col min="1" max="8" width="8.18181818181818" style="87"/>
    <col min="9" max="9" width="12.8181818181818" style="87" customWidth="1"/>
    <col min="10" max="16384" width="8.18181818181818" style="87"/>
  </cols>
  <sheetData>
    <row r="2" spans="1:10">
      <c r="G2" s="88"/>
      <c r="H2" s="88"/>
      <c r="I2" s="88"/>
    </row>
    <row r="3" spans="1:10">
      <c r="G3" s="88"/>
      <c r="H3" s="88"/>
      <c r="I3" s="88"/>
    </row>
    <row r="4" spans="1:10">
      <c r="G4" s="89"/>
      <c r="H4" s="89"/>
      <c r="I4" s="89"/>
    </row>
    <row r="6" ht="46.5" customHeight="1" spans="1:10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91"/>
    </row>
    <row r="7" ht="14.25" customHeight="1" spans="1:10">
      <c r="A7" s="90"/>
      <c r="B7" s="90"/>
      <c r="C7" s="90"/>
      <c r="D7" s="90"/>
      <c r="E7" s="90"/>
      <c r="F7" s="90"/>
      <c r="G7" s="90"/>
      <c r="H7" s="90"/>
      <c r="I7" s="90"/>
    </row>
    <row r="8" ht="14.25" customHeight="1" spans="1:10">
      <c r="A8" s="90"/>
      <c r="B8" s="90"/>
      <c r="C8" s="90"/>
      <c r="D8" s="90"/>
      <c r="E8" s="90"/>
      <c r="F8" s="90"/>
      <c r="G8" s="90"/>
      <c r="H8" s="90"/>
      <c r="I8" s="90"/>
    </row>
    <row r="9" ht="14.25" customHeight="1" spans="1:10">
      <c r="A9" s="90"/>
      <c r="B9" s="90"/>
      <c r="C9" s="90"/>
      <c r="D9" s="90"/>
      <c r="E9" s="90"/>
      <c r="F9" s="90"/>
      <c r="G9" s="90"/>
      <c r="H9" s="90"/>
      <c r="I9" s="90"/>
    </row>
    <row r="10" ht="14.25" customHeight="1" spans="1:10">
      <c r="A10" s="90"/>
      <c r="B10" s="90"/>
      <c r="C10" s="90"/>
      <c r="D10" s="90"/>
      <c r="E10" s="90"/>
      <c r="F10" s="90"/>
      <c r="G10" s="90"/>
      <c r="H10" s="90"/>
      <c r="I10" s="90"/>
    </row>
    <row r="11" ht="14.25" customHeight="1" spans="1:10">
      <c r="A11" s="90"/>
      <c r="B11" s="90"/>
      <c r="C11" s="90"/>
      <c r="D11" s="90"/>
      <c r="E11" s="90"/>
      <c r="F11" s="90"/>
      <c r="G11" s="90"/>
      <c r="H11" s="90"/>
      <c r="I11" s="90"/>
    </row>
    <row r="12" ht="14.25" customHeight="1" spans="1:10">
      <c r="A12" s="90"/>
      <c r="B12" s="90"/>
      <c r="C12" s="90"/>
      <c r="D12" s="90"/>
      <c r="E12" s="90"/>
      <c r="F12" s="90"/>
      <c r="G12" s="90"/>
      <c r="H12" s="90"/>
      <c r="I12" s="90"/>
    </row>
    <row r="13" ht="14.25" customHeight="1" spans="1:10">
      <c r="A13" s="90"/>
      <c r="B13" s="90"/>
      <c r="C13" s="90"/>
      <c r="D13" s="90"/>
      <c r="E13" s="90"/>
      <c r="F13" s="90"/>
      <c r="G13" s="90"/>
      <c r="H13" s="90"/>
      <c r="I13" s="90"/>
    </row>
    <row r="14" ht="14.25" customHeight="1" spans="1:10">
      <c r="A14" s="90"/>
      <c r="B14" s="90"/>
      <c r="C14" s="90"/>
      <c r="D14" s="90"/>
      <c r="E14" s="90"/>
      <c r="F14" s="90"/>
      <c r="G14" s="90"/>
      <c r="H14" s="90"/>
      <c r="I14" s="90"/>
    </row>
    <row r="15" ht="14.25" customHeight="1" spans="1:10">
      <c r="A15" s="90"/>
      <c r="B15" s="90"/>
      <c r="C15" s="90"/>
      <c r="D15" s="90"/>
      <c r="E15" s="90"/>
      <c r="F15" s="90"/>
      <c r="G15" s="90"/>
      <c r="H15" s="90"/>
      <c r="I15" s="90"/>
    </row>
    <row r="16" ht="14.25" customHeight="1" spans="1:10">
      <c r="A16" s="90"/>
      <c r="B16" s="90"/>
      <c r="C16" s="90"/>
      <c r="D16" s="90"/>
      <c r="E16" s="90"/>
      <c r="F16" s="90"/>
      <c r="G16" s="90"/>
      <c r="H16" s="90"/>
      <c r="I16" s="90"/>
    </row>
    <row r="17" ht="14.25" customHeight="1" spans="1:9">
      <c r="A17" s="90"/>
      <c r="B17" s="90"/>
      <c r="C17" s="90"/>
      <c r="D17" s="90"/>
      <c r="E17" s="90"/>
      <c r="F17" s="90"/>
      <c r="G17" s="90"/>
      <c r="H17" s="90"/>
      <c r="I17" s="90"/>
    </row>
    <row r="18" ht="14.25" customHeight="1" spans="1:9">
      <c r="A18" s="90"/>
      <c r="B18" s="90"/>
      <c r="C18" s="90"/>
      <c r="D18" s="90"/>
      <c r="E18" s="90"/>
      <c r="F18" s="90"/>
      <c r="G18" s="90"/>
      <c r="H18" s="90"/>
      <c r="I18" s="90"/>
    </row>
    <row r="19" ht="14.25" customHeight="1" spans="1:9">
      <c r="A19" s="90"/>
      <c r="B19" s="90"/>
      <c r="C19" s="90"/>
      <c r="D19" s="90"/>
      <c r="E19" s="90"/>
      <c r="F19" s="90"/>
      <c r="G19" s="90"/>
      <c r="H19" s="90"/>
      <c r="I19" s="90"/>
    </row>
    <row r="20" ht="14.25" customHeight="1" spans="1:9">
      <c r="A20" s="92"/>
      <c r="B20" s="92"/>
      <c r="C20" s="92"/>
      <c r="D20" s="92"/>
      <c r="E20" s="92"/>
      <c r="F20" s="92"/>
      <c r="G20" s="92"/>
      <c r="H20" s="92"/>
      <c r="I20" s="92"/>
    </row>
    <row r="21" ht="14.25" customHeight="1" spans="1:9">
      <c r="A21" s="92"/>
      <c r="B21" s="92"/>
      <c r="C21" s="92"/>
      <c r="D21" s="92"/>
      <c r="E21" s="92"/>
      <c r="F21" s="92"/>
      <c r="G21" s="92"/>
      <c r="H21" s="92"/>
      <c r="I21" s="92"/>
    </row>
    <row r="22" ht="14.25" customHeight="1" spans="1:9">
      <c r="A22" s="92"/>
      <c r="B22" s="92"/>
      <c r="C22" s="92"/>
      <c r="D22" s="92"/>
      <c r="E22" s="92"/>
      <c r="F22" s="92"/>
      <c r="G22" s="92"/>
      <c r="H22" s="92"/>
      <c r="I22" s="92"/>
    </row>
    <row r="23" ht="14.25" customHeight="1" spans="1:9">
      <c r="A23" s="92"/>
      <c r="B23" s="92"/>
      <c r="C23" s="92"/>
      <c r="D23" s="92"/>
      <c r="E23" s="92"/>
      <c r="F23" s="92"/>
      <c r="G23" s="92"/>
      <c r="H23" s="92"/>
      <c r="I23" s="92"/>
    </row>
    <row r="24" ht="14.25" customHeight="1" spans="1:9">
      <c r="A24" s="92"/>
      <c r="B24" s="92"/>
      <c r="C24" s="92"/>
      <c r="D24" s="92"/>
      <c r="E24" s="92"/>
      <c r="F24" s="92"/>
      <c r="G24" s="92"/>
      <c r="H24" s="92"/>
      <c r="I24" s="92"/>
    </row>
    <row r="25" ht="14.25" customHeight="1" spans="1:9">
      <c r="A25" s="92"/>
      <c r="B25" s="92"/>
      <c r="C25" s="92"/>
      <c r="D25" s="92"/>
      <c r="E25" s="92"/>
      <c r="F25" s="92"/>
      <c r="G25" s="92"/>
      <c r="H25" s="92"/>
      <c r="I25" s="92"/>
    </row>
    <row r="26" ht="14.25" customHeight="1" spans="1:9">
      <c r="A26" s="92"/>
      <c r="B26" s="92"/>
      <c r="C26" s="92"/>
      <c r="D26" s="92"/>
      <c r="E26" s="92"/>
      <c r="F26" s="92"/>
      <c r="G26" s="92"/>
      <c r="H26" s="92"/>
      <c r="I26" s="92"/>
    </row>
    <row r="35" ht="28.2" spans="1:9">
      <c r="A35" s="93" t="s">
        <v>1</v>
      </c>
      <c r="B35" s="93"/>
      <c r="C35" s="93"/>
      <c r="D35" s="93"/>
      <c r="E35" s="93"/>
      <c r="F35" s="93"/>
      <c r="G35" s="93"/>
      <c r="H35" s="93"/>
      <c r="I35" s="93"/>
    </row>
    <row r="36" ht="28.2" spans="1:9">
      <c r="A36" s="94">
        <v>46162</v>
      </c>
      <c r="B36" s="93"/>
      <c r="C36" s="93"/>
      <c r="D36" s="93"/>
      <c r="E36" s="93"/>
      <c r="F36" s="93"/>
      <c r="G36" s="93"/>
      <c r="H36" s="93"/>
      <c r="I36" s="93"/>
    </row>
  </sheetData>
  <mergeCells count="6">
    <mergeCell ref="G2:I2"/>
    <mergeCell ref="G3:I3"/>
    <mergeCell ref="G4:I4"/>
    <mergeCell ref="A35:I35"/>
    <mergeCell ref="A36:I36"/>
    <mergeCell ref="A6:I19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0" sqref="G10"/>
    </sheetView>
  </sheetViews>
  <sheetFormatPr defaultColWidth="8" defaultRowHeight="15.6" outlineLevelCol="6"/>
  <cols>
    <col min="1" max="1" width="18.6666666666667" style="1" customWidth="1"/>
    <col min="2" max="4" width="11.219696969697" style="1" customWidth="1"/>
    <col min="5" max="5" width="11.219696969697" style="71" customWidth="1"/>
    <col min="6" max="16384" width="8" style="1"/>
  </cols>
  <sheetData>
    <row r="1" ht="17.4" spans="1:7">
      <c r="A1" s="2" t="s">
        <v>2</v>
      </c>
    </row>
    <row r="2" ht="20.4" spans="1:7">
      <c r="A2" s="3" t="s">
        <v>3</v>
      </c>
      <c r="B2" s="3"/>
      <c r="C2" s="3"/>
      <c r="D2" s="3"/>
      <c r="E2" s="3"/>
    </row>
    <row r="3" ht="15" customHeight="1" spans="1:7">
      <c r="A3" s="3"/>
      <c r="B3" s="3"/>
      <c r="C3" s="72"/>
      <c r="D3" s="73" t="s">
        <v>4</v>
      </c>
      <c r="E3" s="73"/>
    </row>
    <row r="4" ht="27.95" customHeight="1" spans="1:7">
      <c r="A4" s="74"/>
      <c r="B4" s="5" t="s">
        <v>5</v>
      </c>
      <c r="C4" s="5" t="s">
        <v>6</v>
      </c>
      <c r="D4" s="5" t="s">
        <v>7</v>
      </c>
      <c r="E4" s="6" t="s">
        <v>8</v>
      </c>
    </row>
    <row r="5" ht="26.1" customHeight="1" spans="1:7">
      <c r="A5" s="75" t="s">
        <v>9</v>
      </c>
      <c r="B5" s="76">
        <f>B6+B7</f>
        <v>50</v>
      </c>
      <c r="C5" s="76">
        <f>C6+C7</f>
        <v>50</v>
      </c>
      <c r="D5" s="76">
        <f>D6+D7</f>
        <v>60</v>
      </c>
      <c r="E5" s="77">
        <f t="shared" ref="E5:E10" si="0">(C5-D5)/D5*100</f>
        <v>-16.6666666666667</v>
      </c>
    </row>
    <row r="6" ht="26.1" customHeight="1" spans="1:7">
      <c r="A6" s="43" t="s">
        <v>10</v>
      </c>
      <c r="B6" s="78">
        <v>33</v>
      </c>
      <c r="C6" s="78">
        <v>33</v>
      </c>
      <c r="D6" s="78">
        <v>43</v>
      </c>
      <c r="E6" s="60">
        <f t="shared" si="0"/>
        <v>-23.2558139534884</v>
      </c>
    </row>
    <row r="7" ht="26.1" customHeight="1" spans="1:7">
      <c r="A7" s="43" t="s">
        <v>11</v>
      </c>
      <c r="B7" s="78">
        <v>17</v>
      </c>
      <c r="C7" s="78">
        <v>17</v>
      </c>
      <c r="D7" s="78">
        <v>17</v>
      </c>
      <c r="E7" s="60">
        <f t="shared" si="0"/>
        <v>0</v>
      </c>
    </row>
    <row r="8" ht="26.1" customHeight="1" spans="1:7">
      <c r="A8" s="79" t="s">
        <v>12</v>
      </c>
      <c r="B8" s="76">
        <f>B9+B10</f>
        <v>37750</v>
      </c>
      <c r="C8" s="76">
        <f>C9+C10</f>
        <v>127280</v>
      </c>
      <c r="D8" s="76">
        <f>D9+D10</f>
        <v>125448</v>
      </c>
      <c r="E8" s="77">
        <f t="shared" si="0"/>
        <v>1.46036604808367</v>
      </c>
    </row>
    <row r="9" ht="26.1" customHeight="1" spans="1:7">
      <c r="A9" s="43" t="s">
        <v>10</v>
      </c>
      <c r="B9" s="78">
        <v>37750</v>
      </c>
      <c r="C9" s="78">
        <v>127132</v>
      </c>
      <c r="D9" s="78">
        <v>125237</v>
      </c>
      <c r="E9" s="60">
        <f t="shared" si="0"/>
        <v>1.5131311034279</v>
      </c>
    </row>
    <row r="10" ht="26.1" customHeight="1" spans="1:7">
      <c r="A10" s="43" t="s">
        <v>11</v>
      </c>
      <c r="B10" s="78">
        <v>0</v>
      </c>
      <c r="C10" s="78">
        <v>148</v>
      </c>
      <c r="D10" s="78">
        <v>211</v>
      </c>
      <c r="E10" s="60">
        <f t="shared" si="0"/>
        <v>-29.8578199052133</v>
      </c>
    </row>
    <row r="11" ht="26.1" customHeight="1" spans="1:7">
      <c r="A11" s="79" t="s">
        <v>13</v>
      </c>
      <c r="B11" s="80">
        <f>B12+B13</f>
        <v>8048</v>
      </c>
      <c r="C11" s="76">
        <f>C12+C13</f>
        <v>26801</v>
      </c>
      <c r="D11" s="76">
        <f>D12+D13</f>
        <v>26313</v>
      </c>
      <c r="E11" s="77">
        <f t="shared" ref="E11:E16" si="1">(C11-D11)/D11*100</f>
        <v>1.85459658723825</v>
      </c>
    </row>
    <row r="12" ht="26.1" customHeight="1" spans="1:7">
      <c r="A12" s="43" t="s">
        <v>10</v>
      </c>
      <c r="B12" s="81">
        <v>8048</v>
      </c>
      <c r="C12" s="82">
        <v>26768</v>
      </c>
      <c r="D12" s="81">
        <v>26267</v>
      </c>
      <c r="E12" s="60">
        <f t="shared" si="1"/>
        <v>1.90733620131724</v>
      </c>
      <c r="G12" s="83"/>
    </row>
    <row r="13" ht="26.1" customHeight="1" spans="1:7">
      <c r="A13" s="43" t="s">
        <v>11</v>
      </c>
      <c r="B13" s="78">
        <v>0</v>
      </c>
      <c r="C13" s="78">
        <v>33</v>
      </c>
      <c r="D13" s="78">
        <v>46</v>
      </c>
      <c r="E13" s="60">
        <f t="shared" si="1"/>
        <v>-28.2608695652174</v>
      </c>
    </row>
    <row r="14" ht="26.1" customHeight="1" spans="1:7">
      <c r="A14" s="84" t="s">
        <v>14</v>
      </c>
      <c r="B14" s="76">
        <f>B15+B16</f>
        <v>36586</v>
      </c>
      <c r="C14" s="76">
        <f>C15+C16</f>
        <v>136423</v>
      </c>
      <c r="D14" s="76">
        <f>D15+D16</f>
        <v>125380</v>
      </c>
      <c r="E14" s="77">
        <f t="shared" si="1"/>
        <v>8.80762482054554</v>
      </c>
    </row>
    <row r="15" ht="26.1" customHeight="1" spans="1:7">
      <c r="A15" s="43" t="s">
        <v>10</v>
      </c>
      <c r="B15" s="78">
        <v>36586</v>
      </c>
      <c r="C15" s="78">
        <v>136275</v>
      </c>
      <c r="D15" s="78">
        <v>125169</v>
      </c>
      <c r="E15" s="60">
        <f t="shared" si="1"/>
        <v>8.87280396903387</v>
      </c>
    </row>
    <row r="16" ht="26.1" customHeight="1" spans="1:7">
      <c r="A16" s="43" t="s">
        <v>11</v>
      </c>
      <c r="B16" s="78">
        <v>0</v>
      </c>
      <c r="C16" s="78">
        <v>148</v>
      </c>
      <c r="D16" s="78">
        <v>211</v>
      </c>
      <c r="E16" s="60">
        <f t="shared" si="1"/>
        <v>-29.8578199052133</v>
      </c>
    </row>
    <row r="17" ht="26.1" customHeight="1" spans="1:5">
      <c r="A17" s="79" t="s">
        <v>15</v>
      </c>
      <c r="B17" s="76">
        <f>B18+B19</f>
        <v>-13880</v>
      </c>
      <c r="C17" s="76">
        <f>C18+C19</f>
        <v>-31027</v>
      </c>
      <c r="D17" s="76">
        <f>D18+D19</f>
        <v>-19358</v>
      </c>
      <c r="E17" s="77">
        <f>(C17-D17)/ABS(D17)*100</f>
        <v>-60.279987602025</v>
      </c>
    </row>
    <row r="18" ht="26.1" customHeight="1" spans="1:5">
      <c r="A18" s="43" t="s">
        <v>10</v>
      </c>
      <c r="B18" s="78">
        <v>-13880</v>
      </c>
      <c r="C18" s="78">
        <v>-31000</v>
      </c>
      <c r="D18" s="78">
        <v>-19354</v>
      </c>
      <c r="E18" s="60">
        <f>(C18-D18)/ABS(D18)*100</f>
        <v>-60.1736075229927</v>
      </c>
    </row>
    <row r="19" ht="26.1" customHeight="1" spans="1:5">
      <c r="A19" s="54" t="s">
        <v>11</v>
      </c>
      <c r="B19" s="85">
        <v>0</v>
      </c>
      <c r="C19" s="85">
        <v>-27</v>
      </c>
      <c r="D19" s="85">
        <v>-4</v>
      </c>
      <c r="E19" s="86">
        <f>(C19-D19)/ABS(D19)*100</f>
        <v>-575</v>
      </c>
    </row>
    <row r="20" spans="1:5">
      <c r="A20" s="70"/>
    </row>
  </sheetData>
  <sheetProtection formatCells="0" insertHyperlinks="0" autoFilter="0"/>
  <mergeCells count="2">
    <mergeCell ref="A2:E2"/>
    <mergeCell ref="D3:E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7" sqref="A17"/>
    </sheetView>
  </sheetViews>
  <sheetFormatPr defaultColWidth="8" defaultRowHeight="15.6" outlineLevelCol="4"/>
  <cols>
    <col min="1" max="1" width="20.6666666666667" style="1" customWidth="1"/>
    <col min="2" max="2" width="12.6666666666667" style="1" customWidth="1"/>
    <col min="3" max="5" width="11.219696969697" style="1" customWidth="1"/>
    <col min="6" max="16384" width="8" style="1"/>
  </cols>
  <sheetData>
    <row r="1" ht="17.4" spans="1:5">
      <c r="A1" s="2" t="s">
        <v>2</v>
      </c>
    </row>
    <row r="2" ht="21.15" spans="1:5">
      <c r="A2" s="3" t="s">
        <v>16</v>
      </c>
      <c r="B2" s="3"/>
      <c r="C2" s="3"/>
      <c r="D2" s="3"/>
      <c r="E2" s="3"/>
    </row>
    <row r="3" ht="30" customHeight="1" spans="1:5">
      <c r="A3" s="24"/>
      <c r="B3" s="5" t="s">
        <v>17</v>
      </c>
      <c r="C3" s="5" t="s">
        <v>6</v>
      </c>
      <c r="D3" s="5" t="s">
        <v>7</v>
      </c>
      <c r="E3" s="6" t="s">
        <v>8</v>
      </c>
    </row>
    <row r="4" ht="30" customHeight="1" spans="1:5">
      <c r="A4" s="43" t="s">
        <v>18</v>
      </c>
      <c r="B4" s="44" t="s">
        <v>19</v>
      </c>
      <c r="C4" s="45">
        <v>971777.5</v>
      </c>
      <c r="D4" s="46">
        <v>912611.2</v>
      </c>
      <c r="E4" s="47">
        <v>6.48318802136113</v>
      </c>
    </row>
    <row r="5" ht="30" customHeight="1" spans="1:5">
      <c r="A5" s="43" t="s">
        <v>20</v>
      </c>
      <c r="B5" s="44" t="s">
        <v>19</v>
      </c>
      <c r="C5" s="48">
        <v>797124.6</v>
      </c>
      <c r="D5" s="49">
        <v>625248.4</v>
      </c>
      <c r="E5" s="47">
        <v>27.4892666658563</v>
      </c>
    </row>
    <row r="6" ht="30" customHeight="1" spans="1:5">
      <c r="A6" s="43" t="s">
        <v>21</v>
      </c>
      <c r="B6" s="44" t="s">
        <v>19</v>
      </c>
      <c r="C6" s="50">
        <v>174652.9</v>
      </c>
      <c r="D6" s="50">
        <v>287362.8</v>
      </c>
      <c r="E6" s="47">
        <v>-39.2221609756029</v>
      </c>
    </row>
    <row r="7" ht="30" customHeight="1" spans="1:5">
      <c r="A7" s="43" t="s">
        <v>22</v>
      </c>
      <c r="B7" s="44" t="s">
        <v>19</v>
      </c>
      <c r="C7" s="45">
        <v>154914.6</v>
      </c>
      <c r="D7" s="46">
        <v>136926.4</v>
      </c>
      <c r="E7" s="47">
        <v>13.1371306044707</v>
      </c>
    </row>
    <row r="8" ht="30" customHeight="1" spans="1:5">
      <c r="A8" s="43" t="s">
        <v>23</v>
      </c>
      <c r="B8" s="44" t="s">
        <v>19</v>
      </c>
      <c r="C8" s="51">
        <v>26347.8</v>
      </c>
      <c r="D8" s="48">
        <v>24201.8</v>
      </c>
      <c r="E8" s="47">
        <v>8.86710905800395</v>
      </c>
    </row>
    <row r="9" ht="30" customHeight="1" spans="1:5">
      <c r="A9" s="43" t="s">
        <v>24</v>
      </c>
      <c r="B9" s="44" t="s">
        <v>19</v>
      </c>
      <c r="C9" s="52">
        <v>21590.591</v>
      </c>
      <c r="D9" s="53">
        <v>19240.885</v>
      </c>
      <c r="E9" s="47">
        <v>12.2120474188167</v>
      </c>
    </row>
    <row r="10" ht="30" customHeight="1" spans="1:5">
      <c r="A10" s="43" t="s">
        <v>25</v>
      </c>
      <c r="B10" s="44" t="s">
        <v>26</v>
      </c>
      <c r="C10" s="48">
        <v>3661.35</v>
      </c>
      <c r="D10" s="49">
        <v>4299.69</v>
      </c>
      <c r="E10" s="47">
        <v>-14.8461865855445</v>
      </c>
    </row>
    <row r="11" ht="30" customHeight="1" spans="1:5">
      <c r="A11" s="54" t="s">
        <v>27</v>
      </c>
      <c r="B11" s="55" t="s">
        <v>28</v>
      </c>
      <c r="C11" s="56">
        <v>0.0287996061288985</v>
      </c>
      <c r="D11" s="57">
        <v>0.0343325255079512</v>
      </c>
      <c r="E11" s="58">
        <v>-16.115678346387</v>
      </c>
    </row>
    <row r="12" ht="30" customHeight="1"/>
    <row r="13" ht="30" customHeight="1" spans="1:5">
      <c r="A13" s="3" t="s">
        <v>29</v>
      </c>
      <c r="B13" s="3"/>
      <c r="C13" s="3"/>
      <c r="D13" s="3"/>
      <c r="E13" s="3"/>
    </row>
    <row r="14" ht="30" customHeight="1" spans="1:5">
      <c r="A14" s="24"/>
      <c r="B14" s="5" t="s">
        <v>17</v>
      </c>
      <c r="C14" s="5" t="s">
        <v>6</v>
      </c>
      <c r="D14" s="5" t="s">
        <v>7</v>
      </c>
      <c r="E14" s="6" t="s">
        <v>8</v>
      </c>
    </row>
    <row r="15" ht="30" customHeight="1" spans="1:5">
      <c r="A15" s="43" t="s">
        <v>30</v>
      </c>
      <c r="B15" s="44" t="s">
        <v>31</v>
      </c>
      <c r="C15" s="59">
        <v>10</v>
      </c>
      <c r="D15" s="59">
        <v>12</v>
      </c>
      <c r="E15" s="60">
        <v>-16.7</v>
      </c>
    </row>
    <row r="16" ht="30" customHeight="1" spans="1:5">
      <c r="A16" s="43" t="s">
        <v>32</v>
      </c>
      <c r="B16" s="44" t="s">
        <v>19</v>
      </c>
      <c r="C16" s="59">
        <v>21009</v>
      </c>
      <c r="D16" s="59">
        <v>33357</v>
      </c>
      <c r="E16" s="60">
        <v>-37</v>
      </c>
    </row>
    <row r="17" ht="30" customHeight="1" spans="1:5">
      <c r="A17" s="61" t="s">
        <v>33</v>
      </c>
      <c r="B17" s="44" t="s">
        <v>19</v>
      </c>
      <c r="C17" s="62">
        <v>9546</v>
      </c>
      <c r="D17" s="63">
        <v>13250</v>
      </c>
      <c r="E17" s="60">
        <v>-28</v>
      </c>
    </row>
    <row r="18" ht="30" customHeight="1" spans="1:5">
      <c r="A18" s="43" t="s">
        <v>34</v>
      </c>
      <c r="B18" s="44" t="s">
        <v>19</v>
      </c>
      <c r="C18" s="64">
        <v>11930</v>
      </c>
      <c r="D18" s="65">
        <v>26812</v>
      </c>
      <c r="E18" s="60">
        <v>-55.5</v>
      </c>
    </row>
    <row r="19" ht="30" customHeight="1" spans="1:5">
      <c r="A19" s="43" t="s">
        <v>35</v>
      </c>
      <c r="B19" s="44" t="s">
        <v>19</v>
      </c>
      <c r="C19" s="66">
        <v>9079</v>
      </c>
      <c r="D19" s="67">
        <v>6545</v>
      </c>
      <c r="E19" s="60">
        <v>38.7</v>
      </c>
    </row>
    <row r="20" ht="30" customHeight="1" spans="1:5">
      <c r="A20" s="43" t="s">
        <v>36</v>
      </c>
      <c r="B20" s="44" t="s">
        <v>19</v>
      </c>
      <c r="C20" s="68">
        <v>6303</v>
      </c>
      <c r="D20" s="68">
        <v>10007</v>
      </c>
      <c r="E20" s="60">
        <v>-37</v>
      </c>
    </row>
    <row r="21" ht="30" customHeight="1" spans="1:5">
      <c r="A21" s="43" t="s">
        <v>37</v>
      </c>
      <c r="B21" s="44" t="s">
        <v>38</v>
      </c>
      <c r="C21" s="66">
        <v>366</v>
      </c>
      <c r="D21" s="67">
        <v>543</v>
      </c>
      <c r="E21" s="60">
        <v>-32.6</v>
      </c>
    </row>
    <row r="22" ht="30" customHeight="1" spans="1:5">
      <c r="A22" s="54" t="s">
        <v>39</v>
      </c>
      <c r="B22" s="55" t="s">
        <v>19</v>
      </c>
      <c r="C22" s="69">
        <v>870</v>
      </c>
      <c r="D22" s="69">
        <v>1745</v>
      </c>
      <c r="E22" s="60">
        <v>-50.1</v>
      </c>
    </row>
    <row r="23" spans="1:5">
      <c r="A23" s="70" t="s">
        <v>40</v>
      </c>
    </row>
  </sheetData>
  <sheetProtection formatCells="0" insertHyperlinks="0" autoFilter="0"/>
  <mergeCells count="2">
    <mergeCell ref="A2:E2"/>
    <mergeCell ref="A13:E1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6" workbookViewId="0">
      <selection activeCell="A4" sqref="A4:F19"/>
    </sheetView>
  </sheetViews>
  <sheetFormatPr defaultColWidth="8" defaultRowHeight="15.6" outlineLevelCol="6"/>
  <cols>
    <col min="1" max="1" width="20.4469696969697" style="1" customWidth="1"/>
    <col min="2" max="2" width="8" style="1"/>
    <col min="3" max="6" width="9.4469696969697" style="1" customWidth="1"/>
    <col min="7" max="16384" width="8" style="1"/>
  </cols>
  <sheetData>
    <row r="1" ht="17.4" spans="1:7">
      <c r="A1" s="2" t="s">
        <v>41</v>
      </c>
    </row>
    <row r="2" ht="21.15" spans="1:7">
      <c r="A2" s="23" t="s">
        <v>42</v>
      </c>
      <c r="B2" s="23"/>
      <c r="C2" s="23"/>
      <c r="D2" s="23"/>
      <c r="E2" s="23"/>
      <c r="F2" s="23"/>
    </row>
    <row r="3" ht="30" customHeight="1" spans="1:7">
      <c r="A3" s="24"/>
      <c r="B3" s="5" t="s">
        <v>17</v>
      </c>
      <c r="C3" s="5" t="s">
        <v>5</v>
      </c>
      <c r="D3" s="5" t="s">
        <v>6</v>
      </c>
      <c r="E3" s="5" t="s">
        <v>7</v>
      </c>
      <c r="F3" s="6" t="s">
        <v>8</v>
      </c>
      <c r="G3" s="25"/>
    </row>
    <row r="4" s="22" customFormat="1" ht="30" customHeight="1" spans="1:7">
      <c r="A4" s="26" t="s">
        <v>43</v>
      </c>
      <c r="B4" s="27" t="s">
        <v>31</v>
      </c>
      <c r="C4" s="28">
        <v>130</v>
      </c>
      <c r="D4" s="28">
        <v>129</v>
      </c>
      <c r="E4" s="28">
        <v>115</v>
      </c>
      <c r="F4" s="29">
        <f t="shared" ref="F4:F19" si="0">(D4-E4)/E4*100</f>
        <v>12.1739130434783</v>
      </c>
      <c r="G4" s="30"/>
    </row>
    <row r="5" ht="30" customHeight="1" spans="1:7">
      <c r="A5" s="31" t="s">
        <v>44</v>
      </c>
      <c r="B5" s="32" t="s">
        <v>31</v>
      </c>
      <c r="C5" s="28">
        <v>72</v>
      </c>
      <c r="D5" s="28">
        <v>72</v>
      </c>
      <c r="E5" s="28">
        <v>64</v>
      </c>
      <c r="F5" s="29">
        <f t="shared" si="0"/>
        <v>12.5</v>
      </c>
      <c r="G5" s="25"/>
    </row>
    <row r="6" ht="30" customHeight="1" spans="1:7">
      <c r="A6" s="31" t="s">
        <v>45</v>
      </c>
      <c r="B6" s="32" t="s">
        <v>31</v>
      </c>
      <c r="C6" s="28">
        <v>19</v>
      </c>
      <c r="D6" s="28">
        <v>19</v>
      </c>
      <c r="E6" s="28">
        <v>17</v>
      </c>
      <c r="F6" s="29">
        <f t="shared" si="0"/>
        <v>11.7647058823529</v>
      </c>
      <c r="G6" s="25"/>
    </row>
    <row r="7" ht="30" customHeight="1" spans="1:7">
      <c r="A7" s="31" t="s">
        <v>46</v>
      </c>
      <c r="B7" s="32" t="s">
        <v>31</v>
      </c>
      <c r="C7" s="28">
        <v>39</v>
      </c>
      <c r="D7" s="28">
        <v>38</v>
      </c>
      <c r="E7" s="28">
        <v>34</v>
      </c>
      <c r="F7" s="29">
        <f t="shared" si="0"/>
        <v>11.7647058823529</v>
      </c>
      <c r="G7" s="25"/>
    </row>
    <row r="8" s="22" customFormat="1" ht="30" customHeight="1" spans="1:7">
      <c r="A8" s="26" t="s">
        <v>47</v>
      </c>
      <c r="B8" s="27" t="s">
        <v>19</v>
      </c>
      <c r="C8" s="33">
        <v>172736</v>
      </c>
      <c r="D8" s="33">
        <f>D9</f>
        <v>978803</v>
      </c>
      <c r="E8" s="33">
        <f>E9</f>
        <v>706213</v>
      </c>
      <c r="F8" s="29">
        <f t="shared" si="0"/>
        <v>38.5988363284165</v>
      </c>
      <c r="G8" s="30"/>
    </row>
    <row r="9" ht="30" customHeight="1" spans="1:7">
      <c r="A9" s="31" t="s">
        <v>48</v>
      </c>
      <c r="B9" s="32" t="s">
        <v>19</v>
      </c>
      <c r="C9" s="28">
        <v>254286</v>
      </c>
      <c r="D9" s="28">
        <v>978803</v>
      </c>
      <c r="E9" s="28">
        <v>706213</v>
      </c>
      <c r="F9" s="29">
        <f t="shared" si="0"/>
        <v>38.5988363284165</v>
      </c>
      <c r="G9" s="25"/>
    </row>
    <row r="10" s="22" customFormat="1" ht="30" customHeight="1" spans="1:7">
      <c r="A10" s="26" t="s">
        <v>49</v>
      </c>
      <c r="B10" s="27" t="s">
        <v>19</v>
      </c>
      <c r="C10" s="33">
        <f>C11+C13+C12</f>
        <v>40535</v>
      </c>
      <c r="D10" s="33">
        <f>D11+D13+D12</f>
        <v>179962</v>
      </c>
      <c r="E10" s="33">
        <f>E11+E13+E12</f>
        <v>169752</v>
      </c>
      <c r="F10" s="29">
        <f t="shared" si="0"/>
        <v>6.01465667562091</v>
      </c>
      <c r="G10" s="30"/>
    </row>
    <row r="11" ht="30" customHeight="1" spans="1:7">
      <c r="A11" s="34" t="s">
        <v>50</v>
      </c>
      <c r="B11" s="35" t="s">
        <v>19</v>
      </c>
      <c r="C11" s="28">
        <v>36032</v>
      </c>
      <c r="D11" s="28">
        <v>166236</v>
      </c>
      <c r="E11" s="28">
        <v>157376</v>
      </c>
      <c r="F11" s="29">
        <f t="shared" si="0"/>
        <v>5.62982919886133</v>
      </c>
      <c r="G11" s="25"/>
    </row>
    <row r="12" ht="30" customHeight="1" spans="1:7">
      <c r="A12" s="34" t="s">
        <v>51</v>
      </c>
      <c r="B12" s="35" t="s">
        <v>19</v>
      </c>
      <c r="C12" s="28">
        <v>3525</v>
      </c>
      <c r="D12" s="28">
        <v>9565</v>
      </c>
      <c r="E12" s="28">
        <v>9261</v>
      </c>
      <c r="F12" s="29">
        <f t="shared" si="0"/>
        <v>3.28258287441961</v>
      </c>
      <c r="G12" s="25"/>
    </row>
    <row r="13" ht="30" customHeight="1" spans="1:7">
      <c r="A13" s="34" t="s">
        <v>46</v>
      </c>
      <c r="B13" s="35" t="s">
        <v>19</v>
      </c>
      <c r="C13" s="28">
        <v>978</v>
      </c>
      <c r="D13" s="28">
        <v>4161</v>
      </c>
      <c r="E13" s="28">
        <v>3115</v>
      </c>
      <c r="F13" s="29">
        <f t="shared" si="0"/>
        <v>33.5794542536116</v>
      </c>
      <c r="G13" s="25"/>
    </row>
    <row r="14" s="22" customFormat="1" ht="30" customHeight="1" spans="1:7">
      <c r="A14" s="26" t="s">
        <v>52</v>
      </c>
      <c r="B14" s="27" t="s">
        <v>19</v>
      </c>
      <c r="C14" s="33">
        <f>C8</f>
        <v>172736</v>
      </c>
      <c r="D14" s="33">
        <f>D8</f>
        <v>978803</v>
      </c>
      <c r="E14" s="33">
        <f>E8</f>
        <v>706213</v>
      </c>
      <c r="F14" s="29">
        <f t="shared" si="0"/>
        <v>38.5988363284165</v>
      </c>
      <c r="G14" s="30"/>
    </row>
    <row r="15" ht="30" customHeight="1" spans="1:7">
      <c r="A15" s="31" t="s">
        <v>53</v>
      </c>
      <c r="B15" s="32" t="s">
        <v>19</v>
      </c>
      <c r="C15" s="36">
        <v>16384</v>
      </c>
      <c r="D15" s="36">
        <v>77281</v>
      </c>
      <c r="E15" s="36">
        <v>70463</v>
      </c>
      <c r="F15" s="29">
        <f t="shared" si="0"/>
        <v>9.67600017030214</v>
      </c>
      <c r="G15" s="25"/>
    </row>
    <row r="16" ht="30" customHeight="1" spans="1:7">
      <c r="A16" s="31" t="s">
        <v>54</v>
      </c>
      <c r="B16" s="32" t="s">
        <v>19</v>
      </c>
      <c r="C16" s="28">
        <v>10173</v>
      </c>
      <c r="D16" s="28">
        <v>47623</v>
      </c>
      <c r="E16" s="28">
        <v>50275</v>
      </c>
      <c r="F16" s="29">
        <f t="shared" si="0"/>
        <v>-5.27498756837394</v>
      </c>
      <c r="G16" s="25"/>
    </row>
    <row r="17" ht="30" customHeight="1" spans="1:7">
      <c r="A17" s="31" t="s">
        <v>55</v>
      </c>
      <c r="B17" s="32" t="s">
        <v>19</v>
      </c>
      <c r="C17" s="37">
        <f>C14-C15-C16</f>
        <v>146179</v>
      </c>
      <c r="D17" s="37">
        <f>D14-D15-D16</f>
        <v>853899</v>
      </c>
      <c r="E17" s="37">
        <f>E14-E15-E16</f>
        <v>585475</v>
      </c>
      <c r="F17" s="29">
        <f t="shared" si="0"/>
        <v>45.8472180707972</v>
      </c>
      <c r="G17" s="25"/>
    </row>
    <row r="18" s="22" customFormat="1" ht="30" customHeight="1" spans="1:7">
      <c r="A18" s="26" t="s">
        <v>56</v>
      </c>
      <c r="B18" s="27" t="s">
        <v>57</v>
      </c>
      <c r="C18" s="28">
        <v>2</v>
      </c>
      <c r="D18" s="28">
        <v>2</v>
      </c>
      <c r="E18" s="28">
        <v>2</v>
      </c>
      <c r="F18" s="29">
        <f t="shared" si="0"/>
        <v>0</v>
      </c>
      <c r="G18" s="30"/>
    </row>
    <row r="19" s="22" customFormat="1" ht="30" customHeight="1" spans="1:7">
      <c r="A19" s="38" t="s">
        <v>58</v>
      </c>
      <c r="B19" s="39" t="s">
        <v>19</v>
      </c>
      <c r="C19" s="40">
        <v>262</v>
      </c>
      <c r="D19" s="40">
        <v>1367</v>
      </c>
      <c r="E19" s="41">
        <v>1379</v>
      </c>
      <c r="F19" s="42">
        <f t="shared" si="0"/>
        <v>-0.870195794053662</v>
      </c>
      <c r="G19" s="30"/>
    </row>
    <row r="20" spans="1:7">
      <c r="G20" s="25"/>
    </row>
  </sheetData>
  <sheetProtection formatCells="0" insertHyperlinks="0" autoFilter="0"/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0"/>
  <sheetViews>
    <sheetView tabSelected="1" topLeftCell="A12" workbookViewId="0">
      <selection activeCell="D11" sqref="D11"/>
    </sheetView>
  </sheetViews>
  <sheetFormatPr defaultColWidth="8" defaultRowHeight="15.6"/>
  <cols>
    <col min="1" max="1" width="18.780303030303" style="1" customWidth="1"/>
    <col min="2" max="2" width="8" style="1"/>
    <col min="3" max="5" width="11.219696969697" style="1" customWidth="1"/>
    <col min="6" max="16384" width="8" style="1"/>
  </cols>
  <sheetData>
    <row r="1" ht="17.4" spans="1:9">
      <c r="A1" s="2" t="s">
        <v>41</v>
      </c>
    </row>
    <row r="2" ht="21.15" spans="1:9">
      <c r="A2" s="3" t="s">
        <v>59</v>
      </c>
      <c r="B2" s="3"/>
      <c r="C2" s="3"/>
      <c r="D2" s="3"/>
      <c r="E2" s="3"/>
    </row>
    <row r="3" ht="27.95" customHeight="1" spans="1:9">
      <c r="A3" s="4"/>
      <c r="B3" s="5" t="s">
        <v>17</v>
      </c>
      <c r="C3" s="5" t="s">
        <v>6</v>
      </c>
      <c r="D3" s="5" t="s">
        <v>60</v>
      </c>
      <c r="E3" s="6" t="s">
        <v>61</v>
      </c>
    </row>
    <row r="4" ht="27.95" customHeight="1" spans="1:9">
      <c r="A4" s="7" t="s">
        <v>9</v>
      </c>
      <c r="B4" s="8" t="s">
        <v>31</v>
      </c>
      <c r="C4" s="9">
        <f>SUM(C5:C7)</f>
        <v>99</v>
      </c>
      <c r="D4" s="9">
        <f>SUM(D5:D7)</f>
        <v>102</v>
      </c>
      <c r="E4" s="10">
        <f t="shared" ref="E4:E7" si="0">(C4-D4)/D4*100</f>
        <v>-2.94117647058823</v>
      </c>
      <c r="G4" s="11"/>
      <c r="H4" s="11"/>
      <c r="I4" s="11"/>
    </row>
    <row r="5" ht="27.95" customHeight="1" spans="1:9">
      <c r="A5" s="12" t="s">
        <v>62</v>
      </c>
      <c r="B5" s="13" t="s">
        <v>31</v>
      </c>
      <c r="C5" s="14">
        <v>13</v>
      </c>
      <c r="D5" s="14">
        <v>18</v>
      </c>
      <c r="E5" s="10">
        <f t="shared" si="0"/>
        <v>-27.7777777777778</v>
      </c>
      <c r="G5" s="11"/>
      <c r="H5" s="11"/>
      <c r="I5" s="11"/>
    </row>
    <row r="6" ht="27.95" customHeight="1" spans="1:9">
      <c r="A6" s="15" t="s">
        <v>63</v>
      </c>
      <c r="B6" s="13" t="s">
        <v>31</v>
      </c>
      <c r="C6" s="14">
        <v>3</v>
      </c>
      <c r="D6" s="14">
        <v>3</v>
      </c>
      <c r="E6" s="10">
        <f t="shared" si="0"/>
        <v>0</v>
      </c>
      <c r="G6" s="11"/>
      <c r="H6" s="11"/>
      <c r="I6" s="11"/>
    </row>
    <row r="7" ht="27.95" customHeight="1" spans="1:9">
      <c r="A7" s="15" t="s">
        <v>64</v>
      </c>
      <c r="B7" s="13" t="s">
        <v>31</v>
      </c>
      <c r="C7" s="14">
        <v>83</v>
      </c>
      <c r="D7" s="14">
        <v>81</v>
      </c>
      <c r="E7" s="10">
        <f t="shared" si="0"/>
        <v>2.46913580246914</v>
      </c>
      <c r="G7" s="11"/>
      <c r="H7" s="11"/>
      <c r="I7" s="11"/>
    </row>
    <row r="8" ht="27.95" customHeight="1" spans="1:9">
      <c r="A8" s="7" t="s">
        <v>14</v>
      </c>
      <c r="B8" s="8" t="s">
        <v>19</v>
      </c>
      <c r="C8" s="9">
        <f>SUM(C9:C11)</f>
        <v>293261</v>
      </c>
      <c r="D8" s="9">
        <f>SUM(D9:D11)</f>
        <v>267885</v>
      </c>
      <c r="E8" s="16">
        <f t="shared" ref="E8:E15" si="1">(C8-D8)/ABS(D8)*100</f>
        <v>9.47272150363029</v>
      </c>
      <c r="G8" s="11"/>
      <c r="H8" s="11"/>
      <c r="I8" s="11"/>
    </row>
    <row r="9" ht="27.95" customHeight="1" spans="1:9">
      <c r="A9" s="12" t="s">
        <v>62</v>
      </c>
      <c r="B9" s="13" t="s">
        <v>19</v>
      </c>
      <c r="C9" s="14">
        <v>125325</v>
      </c>
      <c r="D9" s="14">
        <v>108589</v>
      </c>
      <c r="E9" s="10">
        <f t="shared" si="1"/>
        <v>15.4122424923335</v>
      </c>
      <c r="G9" s="11"/>
      <c r="H9" s="11"/>
      <c r="I9" s="11"/>
    </row>
    <row r="10" ht="27.95" customHeight="1" spans="1:9">
      <c r="A10" s="15" t="s">
        <v>63</v>
      </c>
      <c r="B10" s="13" t="s">
        <v>19</v>
      </c>
      <c r="C10" s="14">
        <v>1798</v>
      </c>
      <c r="D10" s="14">
        <v>1665</v>
      </c>
      <c r="E10" s="10">
        <f t="shared" si="1"/>
        <v>7.98798798798799</v>
      </c>
      <c r="G10" s="11"/>
      <c r="H10" s="11"/>
      <c r="I10" s="11"/>
    </row>
    <row r="11" ht="27.95" customHeight="1" spans="1:9">
      <c r="A11" s="15" t="s">
        <v>64</v>
      </c>
      <c r="B11" s="13" t="s">
        <v>19</v>
      </c>
      <c r="C11" s="14">
        <v>166138</v>
      </c>
      <c r="D11" s="14">
        <v>157631</v>
      </c>
      <c r="E11" s="10">
        <f t="shared" si="1"/>
        <v>5.39678109001402</v>
      </c>
      <c r="G11" s="11"/>
      <c r="H11" s="11"/>
      <c r="I11" s="11"/>
    </row>
    <row r="12" ht="27.95" customHeight="1" spans="1:9">
      <c r="A12" s="7" t="s">
        <v>65</v>
      </c>
      <c r="B12" s="8" t="s">
        <v>19</v>
      </c>
      <c r="C12" s="9">
        <f>SUM(C13:C15)</f>
        <v>961</v>
      </c>
      <c r="D12" s="9">
        <f>SUM(D13:D15)</f>
        <v>-4127</v>
      </c>
      <c r="E12" s="16">
        <f t="shared" si="1"/>
        <v>123.285679670463</v>
      </c>
      <c r="G12" s="11"/>
      <c r="H12" s="11"/>
      <c r="I12" s="11"/>
    </row>
    <row r="13" ht="27.95" customHeight="1" spans="1:9">
      <c r="A13" s="12" t="s">
        <v>62</v>
      </c>
      <c r="B13" s="13" t="s">
        <v>19</v>
      </c>
      <c r="C13" s="14">
        <v>5240</v>
      </c>
      <c r="D13" s="14">
        <v>4868</v>
      </c>
      <c r="E13" s="10">
        <f t="shared" si="1"/>
        <v>7.6417419884963</v>
      </c>
      <c r="G13" s="11"/>
      <c r="H13" s="11"/>
      <c r="I13" s="11"/>
    </row>
    <row r="14" ht="27.95" customHeight="1" spans="1:9">
      <c r="A14" s="15" t="s">
        <v>63</v>
      </c>
      <c r="B14" s="13" t="s">
        <v>19</v>
      </c>
      <c r="C14" s="14">
        <v>-199</v>
      </c>
      <c r="D14" s="14">
        <v>-505</v>
      </c>
      <c r="E14" s="10">
        <f t="shared" si="1"/>
        <v>60.5940594059406</v>
      </c>
      <c r="G14" s="11"/>
      <c r="H14" s="11"/>
      <c r="I14" s="11"/>
    </row>
    <row r="15" ht="27.95" customHeight="1" spans="1:9">
      <c r="A15" s="15" t="s">
        <v>64</v>
      </c>
      <c r="B15" s="13" t="s">
        <v>19</v>
      </c>
      <c r="C15" s="14">
        <v>-4080</v>
      </c>
      <c r="D15" s="14">
        <v>-8490</v>
      </c>
      <c r="E15" s="10">
        <f t="shared" si="1"/>
        <v>51.9434628975265</v>
      </c>
      <c r="G15" s="11"/>
      <c r="H15" s="11"/>
      <c r="I15" s="11"/>
    </row>
    <row r="16" ht="27.95" customHeight="1" spans="1:9">
      <c r="A16" s="7" t="s">
        <v>66</v>
      </c>
      <c r="B16" s="8" t="s">
        <v>19</v>
      </c>
      <c r="C16" s="9">
        <f>SUM(C17:C19)</f>
        <v>56465</v>
      </c>
      <c r="D16" s="9">
        <f>SUM(D17:D19)</f>
        <v>55488</v>
      </c>
      <c r="E16" s="16">
        <f t="shared" ref="E16:E19" si="2">(C16-D16)/D16*100</f>
        <v>1.76074106113033</v>
      </c>
      <c r="G16" s="11"/>
      <c r="H16" s="11"/>
      <c r="I16" s="11"/>
    </row>
    <row r="17" ht="27.95" customHeight="1" spans="1:9">
      <c r="A17" s="12" t="s">
        <v>62</v>
      </c>
      <c r="B17" s="13" t="s">
        <v>19</v>
      </c>
      <c r="C17" s="14">
        <v>5996</v>
      </c>
      <c r="D17" s="14">
        <v>6851</v>
      </c>
      <c r="E17" s="10">
        <f t="shared" si="2"/>
        <v>-12.4799299372354</v>
      </c>
      <c r="G17" s="11"/>
      <c r="H17" s="11"/>
      <c r="I17" s="11"/>
    </row>
    <row r="18" ht="27.95" customHeight="1" spans="1:9">
      <c r="A18" s="15" t="s">
        <v>63</v>
      </c>
      <c r="B18" s="13" t="s">
        <v>19</v>
      </c>
      <c r="C18" s="14">
        <v>555</v>
      </c>
      <c r="D18" s="14">
        <v>620</v>
      </c>
      <c r="E18" s="10">
        <f t="shared" si="2"/>
        <v>-10.4838709677419</v>
      </c>
      <c r="G18" s="11"/>
      <c r="H18" s="11"/>
      <c r="I18" s="11"/>
    </row>
    <row r="19" ht="27.95" customHeight="1" spans="1:9">
      <c r="A19" s="17" t="s">
        <v>64</v>
      </c>
      <c r="B19" s="18" t="s">
        <v>19</v>
      </c>
      <c r="C19" s="19">
        <v>49914</v>
      </c>
      <c r="D19" s="19">
        <v>48017</v>
      </c>
      <c r="E19" s="20">
        <f t="shared" si="2"/>
        <v>3.950684132703</v>
      </c>
      <c r="G19" s="11"/>
      <c r="H19" s="11"/>
      <c r="I19" s="11"/>
    </row>
    <row r="20" spans="1:9">
      <c r="A20" s="21"/>
    </row>
  </sheetData>
  <sheetProtection formatCells="0" insertHyperlinks="0" autoFilter="0"/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1 1 3 8 4 1 2 3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(3)</vt:lpstr>
      <vt:lpstr>工业</vt:lpstr>
      <vt:lpstr>工业效益及能源、建筑</vt:lpstr>
      <vt:lpstr>商业</vt:lpstr>
      <vt:lpstr>服务业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模糊的世界</cp:lastModifiedBy>
  <dcterms:created xsi:type="dcterms:W3CDTF">2024-05-02T14:37:00Z</dcterms:created>
  <dcterms:modified xsi:type="dcterms:W3CDTF">2026-05-21T05:24:23Z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