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颛桥" sheetId="19" r:id="rId12"/>
    <sheet name="社区教育" sheetId="11" state="hidden" r:id="rId13"/>
    <sheet name="残疾就业保障调整" sheetId="13" state="hidden" r:id="rId14"/>
    <sheet name="2025年校舍维修尾款清算" sheetId="15" state="hidden" r:id="rId15"/>
    <sheet name="抚恤金" sheetId="16" state="hidden" r:id="rId16"/>
    <sheet name="上划改上解项目各镇清算" sheetId="17" state="hidden" r:id="rId17"/>
    <sheet name="上划改上解项目清算明细" sheetId="18" state="hidden" r:id="rId18"/>
  </sheets>
  <externalReferences>
    <externalReference r:id="rId19"/>
  </externalReferences>
  <definedNames>
    <definedName name="_xlnm.Print_Area" localSheetId="14">'2025年校舍维修尾款清算'!$A$1:$J$15</definedName>
    <definedName name="_xlnm.Print_Area" localSheetId="13">残疾就业保障调整!$A$1:$F$5</definedName>
    <definedName name="_xlnm.Print_Area" localSheetId="15">抚恤金!$A$1:$D$8</definedName>
    <definedName name="_xlnm.Print_Area" localSheetId="0">基本支出!$A$1:$N$75</definedName>
    <definedName name="_xlnm.Print_Area" localSheetId="16">上划改上解项目各镇清算!$B$1:$G$4</definedName>
    <definedName name="_xlnm.Print_Area" localSheetId="17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'2025年校舍维修尾款清算'!$1:$3</definedName>
    <definedName name="_xlnm.Print_Titles" localSheetId="15">抚恤金!$1:$3</definedName>
    <definedName name="_xlnm.Print_Titles" localSheetId="0">基本支出!$1:$4</definedName>
    <definedName name="_xlnm.Print_Titles" localSheetId="16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8" i="19"/>
  <c r="C7"/>
  <c r="C6"/>
  <c r="C5"/>
  <c r="C4"/>
  <c r="C9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D8" i="16"/>
  <c r="C6" i="17" l="1"/>
  <c r="E4" i="11" l="1"/>
  <c r="D5"/>
  <c r="E5" i="13"/>
  <c r="D5"/>
  <c r="F4"/>
  <c r="F5" s="1"/>
  <c r="J14" i="15"/>
  <c r="H14"/>
  <c r="H13"/>
  <c r="J13" s="1"/>
  <c r="H12"/>
  <c r="J12" s="1"/>
  <c r="H11"/>
  <c r="J11" s="1"/>
  <c r="H10"/>
  <c r="J10" s="1"/>
  <c r="H9"/>
  <c r="J9" s="1"/>
  <c r="J8"/>
  <c r="H8"/>
  <c r="H7"/>
  <c r="J7" s="1"/>
  <c r="H6"/>
  <c r="J6" s="1"/>
  <c r="H5"/>
  <c r="J5" s="1"/>
  <c r="H4"/>
  <c r="J4" s="1"/>
  <c r="J15" l="1"/>
  <c r="E5" i="11"/>
  <c r="D5" i="14"/>
  <c r="C5"/>
  <c r="E7" i="1" l="1"/>
  <c r="G7" l="1"/>
  <c r="F7"/>
  <c r="G56" i="7"/>
  <c r="G33"/>
  <c r="G23"/>
  <c r="B5" i="11" l="1"/>
  <c r="C4"/>
  <c r="F4" s="1"/>
  <c r="F5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C5" i="11" l="1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<sst xmlns="http://schemas.openxmlformats.org/spreadsheetml/2006/main" count="2771" uniqueCount="492">
  <si>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</si>
  <si>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</si>
  <si>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</si>
  <si>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</si>
  <si>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</si>
  <si>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</si>
  <si>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</si>
  <si>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</si>
  <si>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</si>
  <si>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</si>
  <si>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</si>
  <si>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</si>
  <si>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</si>
  <si>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</si>
  <si>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</si>
  <si>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</si>
  <si>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</si>
  <si>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</si>
  <si>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</si>
  <si>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</si>
  <si>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</si>
  <si>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</si>
  <si>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</si>
  <si>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</si>
  <si>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</si>
  <si>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</si>
  <si>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</si>
  <si>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</si>
  <si>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</si>
  <si>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</si>
  <si>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</si>
  <si>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</si>
  <si>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</si>
  <si>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</si>
  <si>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</si>
  <si>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</si>
  <si>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</si>
  <si>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</si>
  <si>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</si>
  <si>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</si>
  <si>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</si>
  <si>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</si>
  <si>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</si>
  <si>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</si>
  <si>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</si>
  <si>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</si>
  <si>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</si>
  <si>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</si>
  <si>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</si>
  <si>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</si>
  <si>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</si>
  <si>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</si>
  <si>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</si>
  <si>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</si>
  <si>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</si>
  <si>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</si>
  <si>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</si>
  <si>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</si>
  <si>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</si>
  <si>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</si>
  <si>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</si>
  <si>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</si>
  <si>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</si>
  <si>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</si>
  <si>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</si>
  <si>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</si>
  <si>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</si>
  <si>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</si>
  <si>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</si>
  <si>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</si>
  <si>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</si>
  <si>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</si>
  <si>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</si>
  <si>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</si>
  <si>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</si>
  <si>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</si>
  <si>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</si>
  <si>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</si>
  <si>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</si>
  <si>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</si>
  <si>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</si>
  <si>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</si>
  <si>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</si>
  <si>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</si>
  <si>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</si>
  <si>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</si>
  <si>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</si>
  <si>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</si>
  <si>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</si>
  <si>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</si>
  <si>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</si>
  <si>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</si>
  <si>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</si>
  <si>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</si>
  <si>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</si>
  <si>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</si>
  <si>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</si>
  <si>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</si>
  <si>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</si>
  <si>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</si>
  <si>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</si>
  <si>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</si>
  <si>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</si>
  <si>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</si>
  <si>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</si>
  <si>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</si>
  <si>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</si>
  <si>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</si>
  <si>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</si>
  <si>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</si>
  <si>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</si>
  <si>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</si>
  <si>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</si>
  <si>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</si>
  <si>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</si>
  <si>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</si>
  <si>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</si>
  <si>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</si>
  <si>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</si>
  <si>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</si>
  <si>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</si>
  <si>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</si>
  <si>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</si>
  <si>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</si>
  <si>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</si>
  <si>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</si>
  <si>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</si>
  <si>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</si>
  <si>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</si>
  <si>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</si>
  <si>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</si>
  <si>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</si>
  <si>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</si>
  <si>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</si>
  <si>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</si>
  <si>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</si>
  <si>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</si>
  <si>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</si>
  <si>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</si>
  <si>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</si>
  <si>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</si>
  <si>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</si>
  <si>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</si>
  <si>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</si>
  <si>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</si>
  <si>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</si>
  <si>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</si>
  <si>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</si>
  <si>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</si>
  <si>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</si>
  <si>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</si>
  <si>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</si>
  <si>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</si>
  <si>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</si>
  <si>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</si>
  <si>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</si>
  <si>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</si>
  <si>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</si>
  <si>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</si>
  <si>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</si>
  <si>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</si>
  <si>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</si>
  <si>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</si>
  <si>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</si>
  <si>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</si>
  <si>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</si>
  <si>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</si>
  <si>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</si>
  <si>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</si>
  <si>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</si>
  <si>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</si>
  <si>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</si>
  <si>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</si>
  <si>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</si>
  <si>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</si>
  <si>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</si>
  <si>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</si>
  <si>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</si>
  <si>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</si>
  <si>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</si>
  <si>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</si>
  <si>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</si>
  <si>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</si>
  <si>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</si>
  <si>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</si>
  <si>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</si>
  <si>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</si>
  <si>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</si>
  <si>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</si>
  <si>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</si>
  <si>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</si>
  <si>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</si>
  <si>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</si>
  <si>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</si>
  <si>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</si>
  <si>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</si>
  <si>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</si>
  <si>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</si>
  <si>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</si>
  <si>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</si>
  <si>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</si>
  <si>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</si>
  <si>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</si>
  <si>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</si>
  <si>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</si>
  <si>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</si>
  <si>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</si>
  <si>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</si>
  <si>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</si>
  <si>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</si>
  <si>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</si>
  <si>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</si>
  <si>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</si>
  <si>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</si>
  <si>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</si>
  <si>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</si>
  <si>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</si>
  <si>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</si>
  <si>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</si>
  <si>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</si>
  <si>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</si>
  <si>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</si>
  <si>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</si>
  <si>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</si>
  <si>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</si>
  <si>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</si>
  <si>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</si>
  <si>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</si>
  <si>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</si>
  <si>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</si>
  <si>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</si>
  <si>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</si>
  <si>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</si>
  <si>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</si>
  <si>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</si>
  <si>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</si>
  <si>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</si>
  <si>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</si>
  <si>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</si>
  <si>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</si>
  <si>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</si>
  <si>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</si>
  <si>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</si>
  <si>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</si>
  <si>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</si>
  <si>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</si>
  <si>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</si>
  <si>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</si>
  <si>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</si>
  <si>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</si>
  <si>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</si>
  <si>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</si>
  <si>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</si>
  <si>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</si>
  <si>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</si>
  <si>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</si>
  <si>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</si>
  <si>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</si>
  <si>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</si>
  <si>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</si>
  <si>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</si>
  <si>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</si>
  <si>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</si>
  <si>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</si>
  <si>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</si>
  <si>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</si>
  <si>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</si>
  <si>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</si>
  <si>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</si>
  <si>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</si>
  <si>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</si>
  <si>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</si>
  <si>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</si>
  <si>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</si>
  <si>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</si>
  <si>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</si>
  <si>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</si>
  <si>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</si>
  <si>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</si>
  <si>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</si>
  <si>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</si>
  <si>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</si>
  <si>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</si>
  <si>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</si>
  <si>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</si>
  <si>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</si>
  <si>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</si>
  <si>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</si>
  <si>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</si>
  <si>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</si>
  <si>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</si>
  <si>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</si>
  <si>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</si>
  <si>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</si>
  <si>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</si>
  <si>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</si>
  <si>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</si>
  <si>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</si>
  <si>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</si>
  <si>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</si>
  <si>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</si>
  <si>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</si>
  <si>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</si>
  <si>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</si>
  <si>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</si>
  <si>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</si>
  <si>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</si>
  <si>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</si>
  <si>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</si>
  <si>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</si>
  <si>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</si>
  <si>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</si>
  <si>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</si>
  <si>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</si>
  <si>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</si>
  <si>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</si>
  <si>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</si>
  <si>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</si>
  <si>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</si>
  <si>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</si>
  <si>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</si>
  <si>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</si>
  <si>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</si>
  <si>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</si>
  <si>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</si>
  <si>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</si>
  <si>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</si>
  <si>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</si>
  <si>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</si>
  <si>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</si>
  <si>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</si>
  <si>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</si>
  <si>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</si>
  <si>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</si>
  <si>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</si>
  <si>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</si>
  <si>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</si>
  <si>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</si>
  <si>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</si>
  <si>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</si>
  <si>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</si>
  <si>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</si>
  <si>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</si>
  <si>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</si>
  <si>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</si>
  <si>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</si>
  <si>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</si>
  <si>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</si>
  <si>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</si>
  <si>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</si>
  <si>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</si>
  <si>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</si>
  <si>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</si>
  <si>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</si>
  <si>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</si>
  <si>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</si>
  <si>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</si>
  <si>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</si>
  <si>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</si>
  <si>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</si>
  <si>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</si>
  <si>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</si>
  <si>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</si>
  <si>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</si>
  <si>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</si>
  <si>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</si>
  <si>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</si>
  <si>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</si>
  <si>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</si>
  <si>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</si>
  <si>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</si>
  <si>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</si>
  <si>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</si>
  <si>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</si>
  <si>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</si>
  <si>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</si>
  <si>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</si>
  <si>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</si>
  <si>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</si>
  <si>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</si>
  <si>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</si>
  <si>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</si>
  <si>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</si>
  <si>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</si>
  <si>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</si>
  <si>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</si>
  <si>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</si>
  <si>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</si>
  <si>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</si>
  <si>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</si>
  <si>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颛桥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</si>
  <si>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</si>
  <si>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</si>
  <si>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</si>
  <si>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</si>
  <si>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颛桥</t>
    <phoneticPr fontId="2" type="noConversion"/>
  </si>
  <si>
    <t>上海市闵行区颛桥镇社区学校</t>
  </si>
  <si>
    <t>颛桥合计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</si>
  <si>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</si>
  <si>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</si>
  <si>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</si>
  <si>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</si>
  <si>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</si>
  <si>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</si>
  <si>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</si>
  <si>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</si>
  <si>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</si>
  <si>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</si>
  <si>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</si>
  <si>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</si>
  <si>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上海市闵行区北桥中学</t>
  </si>
  <si>
    <t>2025年北桥中学专项维修工程</t>
  </si>
  <si>
    <t>上海市闵行区君莲幼儿园</t>
  </si>
  <si>
    <t>2025年君莲幼儿园专项维修工程</t>
  </si>
  <si>
    <t>上海市闵行区田园第二外语实验小学</t>
  </si>
  <si>
    <t>2025年田园二外小专项维修工程</t>
  </si>
  <si>
    <t>上海市闵行区颛桥中心小学</t>
  </si>
  <si>
    <t>2025年颛桥中心小学专项维修工程</t>
  </si>
  <si>
    <t>上海市闵行区颛桥镇第一幼儿园银桥分园</t>
  </si>
  <si>
    <t>2025年颛桥镇第一幼儿园(银桥分园)专项维修工程</t>
  </si>
  <si>
    <t>上海市闵行区颛桥镇幼儿园繁盛分园</t>
  </si>
  <si>
    <t>2025年颛桥镇幼儿园(繁盛分园)专项维修工程</t>
  </si>
  <si>
    <t>上海市闵行区颛桥镇幼儿园</t>
  </si>
  <si>
    <t>2025年颛桥镇幼儿园专项维修工程</t>
  </si>
  <si>
    <t>上海市闵行区颛桥中学</t>
  </si>
  <si>
    <t>2025年颛桥中学专项维修工程</t>
  </si>
  <si>
    <t>上海师范大学闵行实验幼儿园翔泰分园</t>
  </si>
  <si>
    <t>2025年上师闵幼(翔泰分园)专项维修工程</t>
  </si>
  <si>
    <t>上海市闵行区田园外国语中学</t>
  </si>
  <si>
    <t>2025年田园外国语中学专项维修工程</t>
  </si>
  <si>
    <t>上海市闵行区君莲学校</t>
  </si>
  <si>
    <t>2025年君莲学校专项维修工程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</si>
  <si>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</si>
  <si>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</si>
  <si>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</si>
  <si>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</si>
  <si>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</si>
  <si>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</si>
  <si>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</si>
  <si>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</si>
  <si>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</si>
  <si>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</si>
  <si>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</si>
  <si>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</si>
  <si>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</si>
  <si>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</si>
  <si>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</si>
  <si>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</si>
  <si>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</si>
  <si>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</si>
  <si>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</si>
  <si>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</si>
  <si>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</si>
  <si>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实际需求</t>
    <phoneticPr fontId="2" type="noConversion"/>
  </si>
  <si>
    <t>上海市闵行区北桥中心小学</t>
  </si>
  <si>
    <t>2026年镇属学校抚恤金调整预算调整表</t>
    <phoneticPr fontId="2" type="noConversion"/>
  </si>
  <si>
    <t xml:space="preserve">                                                    单位：元</t>
    <phoneticPr fontId="2" type="noConversion"/>
  </si>
  <si>
    <t>颛桥 汇总</t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</si>
  <si>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</si>
  <si>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</si>
  <si>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</si>
  <si>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</si>
  <si>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</si>
  <si>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</si>
  <si>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</si>
  <si>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</si>
  <si>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</si>
  <si>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</si>
  <si>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</si>
  <si>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</si>
  <si>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</si>
  <si>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</si>
  <si>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</si>
  <si>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</si>
  <si>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</si>
  <si>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</si>
  <si>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</si>
  <si>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</si>
  <si>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</si>
  <si>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颛桥镇</t>
  </si>
  <si>
    <t>单位：元</t>
    <phoneticPr fontId="2" type="noConversion"/>
  </si>
  <si>
    <t>颛桥镇：</t>
    <phoneticPr fontId="2" type="noConversion"/>
  </si>
  <si>
    <t>项目</t>
  </si>
  <si>
    <t>残疾就业保障</t>
  </si>
  <si>
    <t>社区教育经费</t>
  </si>
  <si>
    <t>2026年教育统筹经费第二次分配明细表</t>
    <phoneticPr fontId="2" type="noConversion"/>
  </si>
  <si>
    <t>校舍维修</t>
    <phoneticPr fontId="2" type="noConversion"/>
  </si>
  <si>
    <t>抚恤金</t>
    <phoneticPr fontId="2" type="noConversion"/>
  </si>
  <si>
    <t>上划改上解项目</t>
    <phoneticPr fontId="2" type="noConversion"/>
  </si>
  <si>
    <t>上划改上解项目2026年各镇清算明细表</t>
    <phoneticPr fontId="2" type="noConversion"/>
  </si>
  <si>
    <t>上划改上解项目各镇清算表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</si>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</sst>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</cellStyleXfs>
  <cellXfs count="133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5" fillId="2" borderId="1" xfId="3" applyNumberFormat="1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178" fontId="25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26" fillId="0" borderId="0" xfId="0" applyNumberFormat="1" applyFont="1">
      <alignment vertical="center"/>
    </xf>
    <xf numFmtId="0" fontId="26" fillId="2" borderId="1" xfId="0" applyNumberFormat="1" applyFont="1" applyFill="1" applyBorder="1" applyAlignment="1">
      <alignment horizontal="center" vertical="center"/>
    </xf>
    <xf numFmtId="0" fontId="26" fillId="2" borderId="0" xfId="0" applyNumberFormat="1" applyFont="1" applyFill="1">
      <alignment vertical="center"/>
    </xf>
    <xf numFmtId="0" fontId="26" fillId="2" borderId="1" xfId="0" applyNumberFormat="1" applyFont="1" applyFill="1" applyBorder="1">
      <alignment vertical="center"/>
    </xf>
    <xf numFmtId="0" fontId="26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27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178" fontId="29" fillId="0" borderId="1" xfId="0" applyNumberFormat="1" applyFont="1" applyBorder="1" applyAlignment="1">
      <alignment horizontal="right" vertical="center"/>
    </xf>
    <xf numFmtId="181" fontId="28" fillId="0" borderId="1" xfId="0" applyNumberFormat="1" applyFont="1" applyFill="1" applyBorder="1" applyAlignment="1">
      <alignment horizontal="right" vertical="center"/>
    </xf>
    <xf numFmtId="181" fontId="29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29" fillId="0" borderId="6" xfId="0" applyNumberFormat="1" applyFont="1" applyBorder="1" applyAlignment="1">
      <alignment horizontal="right" vertical="center"/>
    </xf>
    <xf numFmtId="178" fontId="29" fillId="0" borderId="1" xfId="0" applyNumberFormat="1" applyFont="1" applyBorder="1">
      <alignment vertical="center"/>
    </xf>
    <xf numFmtId="0" fontId="30" fillId="2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9" fillId="0" borderId="1" xfId="0" applyNumberFormat="1" applyFont="1" applyBorder="1" applyAlignment="1">
      <alignment horizontal="right" vertical="center"/>
    </xf>
    <xf numFmtId="179" fontId="29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>
      <alignment vertical="center"/>
    </xf>
    <xf numFmtId="0" fontId="33" fillId="0" borderId="0" xfId="0" applyNumberFormat="1" applyFont="1" applyBorder="1" applyAlignment="1">
      <alignment horizontal="right" vertical="center"/>
    </xf>
    <xf numFmtId="0" fontId="34" fillId="0" borderId="1" xfId="0" applyNumberFormat="1" applyFont="1" applyBorder="1" applyAlignment="1">
      <alignment horizontal="center" vertical="center"/>
    </xf>
    <xf numFmtId="0" fontId="34" fillId="0" borderId="0" xfId="0" applyNumberFormat="1" applyFont="1" applyBorder="1" applyAlignment="1">
      <alignment horizontal="center" vertical="center"/>
    </xf>
    <xf numFmtId="0" fontId="34" fillId="0" borderId="3" xfId="0" applyNumberFormat="1" applyFont="1" applyBorder="1" applyAlignment="1">
      <alignment horizontal="center" vertical="center"/>
    </xf>
    <xf numFmtId="178" fontId="34" fillId="0" borderId="3" xfId="0" applyNumberFormat="1" applyFont="1" applyBorder="1" applyAlignment="1">
      <alignment horizontal="center" vertical="center"/>
    </xf>
    <xf numFmtId="178" fontId="3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29" fillId="0" borderId="9" xfId="0" applyNumberFormat="1" applyFont="1" applyBorder="1" applyAlignment="1">
      <alignment horizontal="right" vertical="center"/>
    </xf>
    <xf numFmtId="178" fontId="29" fillId="0" borderId="3" xfId="0" applyNumberFormat="1" applyFont="1" applyBorder="1">
      <alignment vertical="center"/>
    </xf>
    <xf numFmtId="0" fontId="19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1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32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7">
    <cellStyle name="百分比" xfId="1" builtinId="5"/>
    <cellStyle name="常规" xfId="0" builtinId="0"/>
    <cellStyle name="常规 111" xfId="2"/>
    <cellStyle name="常规 2" xfId="5"/>
    <cellStyle name="常规 3 4" xfId="3"/>
    <cellStyle name="常规_Sheet1 2" xfId="6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 ht="20.100000000000001" customHeight="1">
      <c r="A2" s="102" t="s">
        <v>404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1:14">
      <c r="A3" s="104" t="s">
        <v>1</v>
      </c>
      <c r="B3" s="104" t="s">
        <v>2</v>
      </c>
      <c r="C3" s="104" t="s">
        <v>3</v>
      </c>
      <c r="D3" s="104" t="s">
        <v>4</v>
      </c>
      <c r="E3" s="104" t="s">
        <v>378</v>
      </c>
      <c r="F3" s="104" t="s">
        <v>379</v>
      </c>
      <c r="G3" s="104" t="s">
        <v>380</v>
      </c>
      <c r="H3" s="104" t="s">
        <v>383</v>
      </c>
      <c r="I3" s="104" t="s">
        <v>384</v>
      </c>
      <c r="J3" s="104" t="s">
        <v>385</v>
      </c>
      <c r="K3" s="104" t="s">
        <v>386</v>
      </c>
      <c r="L3" s="104" t="s">
        <v>387</v>
      </c>
      <c r="M3" s="104" t="s">
        <v>388</v>
      </c>
      <c r="N3" s="104" t="s">
        <v>16</v>
      </c>
    </row>
    <row r="4" spans="1:14">
      <c r="A4" s="105"/>
      <c r="B4" s="105"/>
      <c r="C4" s="105"/>
      <c r="D4" s="105"/>
      <c r="E4" s="105" t="s">
        <v>165</v>
      </c>
      <c r="F4" s="105" t="s">
        <v>165</v>
      </c>
      <c r="G4" s="105" t="s">
        <v>165</v>
      </c>
      <c r="H4" s="105"/>
      <c r="I4" s="105"/>
      <c r="J4" s="105" t="s">
        <v>381</v>
      </c>
      <c r="K4" s="105"/>
      <c r="L4" s="105"/>
      <c r="M4" s="105" t="s">
        <v>382</v>
      </c>
      <c r="N4" s="105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106" t="s">
        <v>398</v>
      </c>
      <c r="B1" s="106"/>
      <c r="C1" s="106"/>
      <c r="D1" s="106"/>
    </row>
    <row r="2" spans="1:4" ht="49.5" customHeight="1">
      <c r="A2" s="107" t="s">
        <v>406</v>
      </c>
      <c r="B2" s="107"/>
      <c r="C2" s="107"/>
      <c r="D2" s="107"/>
    </row>
    <row r="3" spans="1:4" ht="39.950000000000003" customHeight="1">
      <c r="A3" s="49" t="s">
        <v>1</v>
      </c>
      <c r="B3" s="49" t="s">
        <v>399</v>
      </c>
      <c r="C3" s="50" t="s">
        <v>400</v>
      </c>
      <c r="D3" s="50" t="s">
        <v>401</v>
      </c>
    </row>
    <row r="4" spans="1:4" ht="39.950000000000003" customHeight="1">
      <c r="A4" s="51">
        <v>1</v>
      </c>
      <c r="B4" s="52" t="s">
        <v>402</v>
      </c>
      <c r="C4" s="52">
        <v>1000</v>
      </c>
      <c r="D4" s="52">
        <v>0</v>
      </c>
    </row>
    <row r="5" spans="1:4" ht="39.950000000000003" customHeight="1">
      <c r="A5" s="52"/>
      <c r="B5" s="53" t="s">
        <v>403</v>
      </c>
      <c r="C5" s="52">
        <f>SUM(C4:C4)</f>
        <v>1000</v>
      </c>
      <c r="D5" s="52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103" t="s">
        <v>408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0.25">
      <c r="A2" s="108" t="s">
        <v>407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>
      <c r="A3" s="104" t="s">
        <v>1</v>
      </c>
      <c r="B3" s="104" t="s">
        <v>2</v>
      </c>
      <c r="C3" s="104" t="s">
        <v>3</v>
      </c>
      <c r="D3" s="104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104" t="s">
        <v>16</v>
      </c>
      <c r="K3" s="104" t="s">
        <v>17</v>
      </c>
    </row>
    <row r="4" spans="1:11">
      <c r="A4" s="105"/>
      <c r="B4" s="105"/>
      <c r="C4" s="105"/>
      <c r="D4" s="105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105"/>
      <c r="K4" s="105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33.7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104" t="s">
        <v>16</v>
      </c>
      <c r="J2" s="104" t="s">
        <v>17</v>
      </c>
    </row>
    <row r="3" spans="1:10">
      <c r="A3" s="105"/>
      <c r="B3" s="105"/>
      <c r="C3" s="105"/>
      <c r="D3" s="105"/>
      <c r="E3" s="4" t="s">
        <v>336</v>
      </c>
      <c r="F3" s="4" t="s">
        <v>337</v>
      </c>
      <c r="G3" s="4" t="s">
        <v>337</v>
      </c>
      <c r="H3" s="4" t="s">
        <v>338</v>
      </c>
      <c r="I3" s="105"/>
      <c r="J3" s="105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104" t="s">
        <v>16</v>
      </c>
      <c r="Y2" s="104" t="s">
        <v>17</v>
      </c>
    </row>
    <row r="3" spans="1:25">
      <c r="A3" s="105"/>
      <c r="B3" s="105"/>
      <c r="C3" s="105"/>
      <c r="D3" s="105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105"/>
      <c r="Y3" s="105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109" t="s">
        <v>168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s="3" customFormat="1" ht="11.2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110" t="s">
        <v>16</v>
      </c>
      <c r="Y2" s="104" t="s">
        <v>17</v>
      </c>
    </row>
    <row r="3" spans="1:25" s="3" customFormat="1" ht="11.25">
      <c r="A3" s="105"/>
      <c r="B3" s="105"/>
      <c r="C3" s="105"/>
      <c r="D3" s="105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111"/>
      <c r="Y3" s="105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>
      <c r="A2" s="104" t="s">
        <v>1</v>
      </c>
      <c r="B2" s="104" t="s">
        <v>2</v>
      </c>
      <c r="C2" s="104" t="s">
        <v>3</v>
      </c>
      <c r="D2" s="104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104" t="s">
        <v>16</v>
      </c>
      <c r="V2" s="104" t="s">
        <v>17</v>
      </c>
    </row>
    <row r="3" spans="1:22">
      <c r="A3" s="105"/>
      <c r="B3" s="105"/>
      <c r="C3" s="105"/>
      <c r="D3" s="105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105"/>
      <c r="V3" s="105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ht="33.7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104" t="s">
        <v>16</v>
      </c>
      <c r="R2" s="104" t="s">
        <v>17</v>
      </c>
    </row>
    <row r="3" spans="1:18">
      <c r="A3" s="105"/>
      <c r="B3" s="105"/>
      <c r="C3" s="105"/>
      <c r="D3" s="105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105"/>
      <c r="R3" s="105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103" t="s">
        <v>314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22.5">
      <c r="A2" s="104" t="s">
        <v>1</v>
      </c>
      <c r="B2" s="104" t="s">
        <v>2</v>
      </c>
      <c r="C2" s="104" t="s">
        <v>3</v>
      </c>
      <c r="D2" s="104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104" t="s">
        <v>16</v>
      </c>
      <c r="O2" s="104" t="s">
        <v>17</v>
      </c>
    </row>
    <row r="3" spans="1:15">
      <c r="A3" s="105"/>
      <c r="B3" s="105"/>
      <c r="C3" s="105"/>
      <c r="D3" s="105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105"/>
      <c r="O3" s="105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103" t="s">
        <v>168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1">
      <c r="A2" s="104" t="s">
        <v>1</v>
      </c>
      <c r="B2" s="104" t="s">
        <v>2</v>
      </c>
      <c r="C2" s="104" t="s">
        <v>3</v>
      </c>
      <c r="D2" s="104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112" t="s">
        <v>16</v>
      </c>
      <c r="U2" s="112" t="s">
        <v>17</v>
      </c>
    </row>
    <row r="3" spans="1:21">
      <c r="A3" s="105"/>
      <c r="B3" s="105"/>
      <c r="C3" s="105"/>
      <c r="D3" s="105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113"/>
      <c r="U3" s="113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>
      <c r="A2" s="104" t="s">
        <v>1</v>
      </c>
      <c r="B2" s="104" t="s">
        <v>2</v>
      </c>
      <c r="C2" s="104" t="s">
        <v>3</v>
      </c>
      <c r="D2" s="10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04" t="s">
        <v>16</v>
      </c>
      <c r="Q2" s="104" t="s">
        <v>17</v>
      </c>
    </row>
    <row r="3" spans="1:17">
      <c r="A3" s="105"/>
      <c r="B3" s="105"/>
      <c r="C3" s="105"/>
      <c r="D3" s="105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105"/>
      <c r="Q3" s="105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1"/>
  <sheetViews>
    <sheetView tabSelected="1" workbookViewId="0">
      <selection activeCell="D6" sqref="D6"/>
    </sheetView>
  </sheetViews>
  <sheetFormatPr defaultColWidth="9" defaultRowHeight="13.5"/>
  <cols>
    <col min="1" max="1" width="14.125" style="91" customWidth="1"/>
    <col min="2" max="2" width="25.625" style="98" customWidth="1"/>
    <col min="3" max="3" width="25.625" style="91" customWidth="1"/>
    <col min="4" max="236" width="9" style="91"/>
    <col min="237" max="237" width="6.625" style="91" customWidth="1"/>
    <col min="238" max="239" width="21.625" style="91" customWidth="1"/>
    <col min="240" max="240" width="16.125" style="91" customWidth="1"/>
    <col min="241" max="241" width="13.875" style="91" customWidth="1"/>
    <col min="242" max="242" width="17.25" style="91" customWidth="1"/>
    <col min="243" max="244" width="20.5" style="91" customWidth="1"/>
    <col min="245" max="245" width="9" style="91" hidden="1" customWidth="1"/>
    <col min="246" max="246" width="18.375" style="91" customWidth="1"/>
    <col min="247" max="248" width="9" style="91" hidden="1" customWidth="1"/>
    <col min="249" max="492" width="9" style="91"/>
    <col min="493" max="493" width="6.625" style="91" customWidth="1"/>
    <col min="494" max="495" width="21.625" style="91" customWidth="1"/>
    <col min="496" max="496" width="16.125" style="91" customWidth="1"/>
    <col min="497" max="497" width="13.875" style="91" customWidth="1"/>
    <col min="498" max="498" width="17.25" style="91" customWidth="1"/>
    <col min="499" max="500" width="20.5" style="91" customWidth="1"/>
    <col min="501" max="501" width="9" style="91" hidden="1" customWidth="1"/>
    <col min="502" max="502" width="18.375" style="91" customWidth="1"/>
    <col min="503" max="504" width="9" style="91" hidden="1" customWidth="1"/>
    <col min="505" max="748" width="9" style="91"/>
    <col min="749" max="749" width="6.625" style="91" customWidth="1"/>
    <col min="750" max="751" width="21.625" style="91" customWidth="1"/>
    <col min="752" max="752" width="16.125" style="91" customWidth="1"/>
    <col min="753" max="753" width="13.875" style="91" customWidth="1"/>
    <col min="754" max="754" width="17.25" style="91" customWidth="1"/>
    <col min="755" max="756" width="20.5" style="91" customWidth="1"/>
    <col min="757" max="757" width="9" style="91" hidden="1" customWidth="1"/>
    <col min="758" max="758" width="18.375" style="91" customWidth="1"/>
    <col min="759" max="760" width="9" style="91" hidden="1" customWidth="1"/>
    <col min="761" max="1004" width="9" style="91"/>
    <col min="1005" max="1005" width="6.625" style="91" customWidth="1"/>
    <col min="1006" max="1007" width="21.625" style="91" customWidth="1"/>
    <col min="1008" max="1008" width="16.125" style="91" customWidth="1"/>
    <col min="1009" max="1009" width="13.875" style="91" customWidth="1"/>
    <col min="1010" max="1010" width="17.25" style="91" customWidth="1"/>
    <col min="1011" max="1012" width="20.5" style="91" customWidth="1"/>
    <col min="1013" max="1013" width="9" style="91" hidden="1" customWidth="1"/>
    <col min="1014" max="1014" width="18.375" style="91" customWidth="1"/>
    <col min="1015" max="1016" width="9" style="91" hidden="1" customWidth="1"/>
    <col min="1017" max="1260" width="9" style="91"/>
    <col min="1261" max="1261" width="6.625" style="91" customWidth="1"/>
    <col min="1262" max="1263" width="21.625" style="91" customWidth="1"/>
    <col min="1264" max="1264" width="16.125" style="91" customWidth="1"/>
    <col min="1265" max="1265" width="13.875" style="91" customWidth="1"/>
    <col min="1266" max="1266" width="17.25" style="91" customWidth="1"/>
    <col min="1267" max="1268" width="20.5" style="91" customWidth="1"/>
    <col min="1269" max="1269" width="9" style="91" hidden="1" customWidth="1"/>
    <col min="1270" max="1270" width="18.375" style="91" customWidth="1"/>
    <col min="1271" max="1272" width="9" style="91" hidden="1" customWidth="1"/>
    <col min="1273" max="1516" width="9" style="91"/>
    <col min="1517" max="1517" width="6.625" style="91" customWidth="1"/>
    <col min="1518" max="1519" width="21.625" style="91" customWidth="1"/>
    <col min="1520" max="1520" width="16.125" style="91" customWidth="1"/>
    <col min="1521" max="1521" width="13.875" style="91" customWidth="1"/>
    <col min="1522" max="1522" width="17.25" style="91" customWidth="1"/>
    <col min="1523" max="1524" width="20.5" style="91" customWidth="1"/>
    <col min="1525" max="1525" width="9" style="91" hidden="1" customWidth="1"/>
    <col min="1526" max="1526" width="18.375" style="91" customWidth="1"/>
    <col min="1527" max="1528" width="9" style="91" hidden="1" customWidth="1"/>
    <col min="1529" max="1772" width="9" style="91"/>
    <col min="1773" max="1773" width="6.625" style="91" customWidth="1"/>
    <col min="1774" max="1775" width="21.625" style="91" customWidth="1"/>
    <col min="1776" max="1776" width="16.125" style="91" customWidth="1"/>
    <col min="1777" max="1777" width="13.875" style="91" customWidth="1"/>
    <col min="1778" max="1778" width="17.25" style="91" customWidth="1"/>
    <col min="1779" max="1780" width="20.5" style="91" customWidth="1"/>
    <col min="1781" max="1781" width="9" style="91" hidden="1" customWidth="1"/>
    <col min="1782" max="1782" width="18.375" style="91" customWidth="1"/>
    <col min="1783" max="1784" width="9" style="91" hidden="1" customWidth="1"/>
    <col min="1785" max="2028" width="9" style="91"/>
    <col min="2029" max="2029" width="6.625" style="91" customWidth="1"/>
    <col min="2030" max="2031" width="21.625" style="91" customWidth="1"/>
    <col min="2032" max="2032" width="16.125" style="91" customWidth="1"/>
    <col min="2033" max="2033" width="13.875" style="91" customWidth="1"/>
    <col min="2034" max="2034" width="17.25" style="91" customWidth="1"/>
    <col min="2035" max="2036" width="20.5" style="91" customWidth="1"/>
    <col min="2037" max="2037" width="9" style="91" hidden="1" customWidth="1"/>
    <col min="2038" max="2038" width="18.375" style="91" customWidth="1"/>
    <col min="2039" max="2040" width="9" style="91" hidden="1" customWidth="1"/>
    <col min="2041" max="2284" width="9" style="91"/>
    <col min="2285" max="2285" width="6.625" style="91" customWidth="1"/>
    <col min="2286" max="2287" width="21.625" style="91" customWidth="1"/>
    <col min="2288" max="2288" width="16.125" style="91" customWidth="1"/>
    <col min="2289" max="2289" width="13.875" style="91" customWidth="1"/>
    <col min="2290" max="2290" width="17.25" style="91" customWidth="1"/>
    <col min="2291" max="2292" width="20.5" style="91" customWidth="1"/>
    <col min="2293" max="2293" width="9" style="91" hidden="1" customWidth="1"/>
    <col min="2294" max="2294" width="18.375" style="91" customWidth="1"/>
    <col min="2295" max="2296" width="9" style="91" hidden="1" customWidth="1"/>
    <col min="2297" max="2540" width="9" style="91"/>
    <col min="2541" max="2541" width="6.625" style="91" customWidth="1"/>
    <col min="2542" max="2543" width="21.625" style="91" customWidth="1"/>
    <col min="2544" max="2544" width="16.125" style="91" customWidth="1"/>
    <col min="2545" max="2545" width="13.875" style="91" customWidth="1"/>
    <col min="2546" max="2546" width="17.25" style="91" customWidth="1"/>
    <col min="2547" max="2548" width="20.5" style="91" customWidth="1"/>
    <col min="2549" max="2549" width="9" style="91" hidden="1" customWidth="1"/>
    <col min="2550" max="2550" width="18.375" style="91" customWidth="1"/>
    <col min="2551" max="2552" width="9" style="91" hidden="1" customWidth="1"/>
    <col min="2553" max="2796" width="9" style="91"/>
    <col min="2797" max="2797" width="6.625" style="91" customWidth="1"/>
    <col min="2798" max="2799" width="21.625" style="91" customWidth="1"/>
    <col min="2800" max="2800" width="16.125" style="91" customWidth="1"/>
    <col min="2801" max="2801" width="13.875" style="91" customWidth="1"/>
    <col min="2802" max="2802" width="17.25" style="91" customWidth="1"/>
    <col min="2803" max="2804" width="20.5" style="91" customWidth="1"/>
    <col min="2805" max="2805" width="9" style="91" hidden="1" customWidth="1"/>
    <col min="2806" max="2806" width="18.375" style="91" customWidth="1"/>
    <col min="2807" max="2808" width="9" style="91" hidden="1" customWidth="1"/>
    <col min="2809" max="3052" width="9" style="91"/>
    <col min="3053" max="3053" width="6.625" style="91" customWidth="1"/>
    <col min="3054" max="3055" width="21.625" style="91" customWidth="1"/>
    <col min="3056" max="3056" width="16.125" style="91" customWidth="1"/>
    <col min="3057" max="3057" width="13.875" style="91" customWidth="1"/>
    <col min="3058" max="3058" width="17.25" style="91" customWidth="1"/>
    <col min="3059" max="3060" width="20.5" style="91" customWidth="1"/>
    <col min="3061" max="3061" width="9" style="91" hidden="1" customWidth="1"/>
    <col min="3062" max="3062" width="18.375" style="91" customWidth="1"/>
    <col min="3063" max="3064" width="9" style="91" hidden="1" customWidth="1"/>
    <col min="3065" max="3308" width="9" style="91"/>
    <col min="3309" max="3309" width="6.625" style="91" customWidth="1"/>
    <col min="3310" max="3311" width="21.625" style="91" customWidth="1"/>
    <col min="3312" max="3312" width="16.125" style="91" customWidth="1"/>
    <col min="3313" max="3313" width="13.875" style="91" customWidth="1"/>
    <col min="3314" max="3314" width="17.25" style="91" customWidth="1"/>
    <col min="3315" max="3316" width="20.5" style="91" customWidth="1"/>
    <col min="3317" max="3317" width="9" style="91" hidden="1" customWidth="1"/>
    <col min="3318" max="3318" width="18.375" style="91" customWidth="1"/>
    <col min="3319" max="3320" width="9" style="91" hidden="1" customWidth="1"/>
    <col min="3321" max="3564" width="9" style="91"/>
    <col min="3565" max="3565" width="6.625" style="91" customWidth="1"/>
    <col min="3566" max="3567" width="21.625" style="91" customWidth="1"/>
    <col min="3568" max="3568" width="16.125" style="91" customWidth="1"/>
    <col min="3569" max="3569" width="13.875" style="91" customWidth="1"/>
    <col min="3570" max="3570" width="17.25" style="91" customWidth="1"/>
    <col min="3571" max="3572" width="20.5" style="91" customWidth="1"/>
    <col min="3573" max="3573" width="9" style="91" hidden="1" customWidth="1"/>
    <col min="3574" max="3574" width="18.375" style="91" customWidth="1"/>
    <col min="3575" max="3576" width="9" style="91" hidden="1" customWidth="1"/>
    <col min="3577" max="3820" width="9" style="91"/>
    <col min="3821" max="3821" width="6.625" style="91" customWidth="1"/>
    <col min="3822" max="3823" width="21.625" style="91" customWidth="1"/>
    <col min="3824" max="3824" width="16.125" style="91" customWidth="1"/>
    <col min="3825" max="3825" width="13.875" style="91" customWidth="1"/>
    <col min="3826" max="3826" width="17.25" style="91" customWidth="1"/>
    <col min="3827" max="3828" width="20.5" style="91" customWidth="1"/>
    <col min="3829" max="3829" width="9" style="91" hidden="1" customWidth="1"/>
    <col min="3830" max="3830" width="18.375" style="91" customWidth="1"/>
    <col min="3831" max="3832" width="9" style="91" hidden="1" customWidth="1"/>
    <col min="3833" max="4076" width="9" style="91"/>
    <col min="4077" max="4077" width="6.625" style="91" customWidth="1"/>
    <col min="4078" max="4079" width="21.625" style="91" customWidth="1"/>
    <col min="4080" max="4080" width="16.125" style="91" customWidth="1"/>
    <col min="4081" max="4081" width="13.875" style="91" customWidth="1"/>
    <col min="4082" max="4082" width="17.25" style="91" customWidth="1"/>
    <col min="4083" max="4084" width="20.5" style="91" customWidth="1"/>
    <col min="4085" max="4085" width="9" style="91" hidden="1" customWidth="1"/>
    <col min="4086" max="4086" width="18.375" style="91" customWidth="1"/>
    <col min="4087" max="4088" width="9" style="91" hidden="1" customWidth="1"/>
    <col min="4089" max="4332" width="9" style="91"/>
    <col min="4333" max="4333" width="6.625" style="91" customWidth="1"/>
    <col min="4334" max="4335" width="21.625" style="91" customWidth="1"/>
    <col min="4336" max="4336" width="16.125" style="91" customWidth="1"/>
    <col min="4337" max="4337" width="13.875" style="91" customWidth="1"/>
    <col min="4338" max="4338" width="17.25" style="91" customWidth="1"/>
    <col min="4339" max="4340" width="20.5" style="91" customWidth="1"/>
    <col min="4341" max="4341" width="9" style="91" hidden="1" customWidth="1"/>
    <col min="4342" max="4342" width="18.375" style="91" customWidth="1"/>
    <col min="4343" max="4344" width="9" style="91" hidden="1" customWidth="1"/>
    <col min="4345" max="4588" width="9" style="91"/>
    <col min="4589" max="4589" width="6.625" style="91" customWidth="1"/>
    <col min="4590" max="4591" width="21.625" style="91" customWidth="1"/>
    <col min="4592" max="4592" width="16.125" style="91" customWidth="1"/>
    <col min="4593" max="4593" width="13.875" style="91" customWidth="1"/>
    <col min="4594" max="4594" width="17.25" style="91" customWidth="1"/>
    <col min="4595" max="4596" width="20.5" style="91" customWidth="1"/>
    <col min="4597" max="4597" width="9" style="91" hidden="1" customWidth="1"/>
    <col min="4598" max="4598" width="18.375" style="91" customWidth="1"/>
    <col min="4599" max="4600" width="9" style="91" hidden="1" customWidth="1"/>
    <col min="4601" max="4844" width="9" style="91"/>
    <col min="4845" max="4845" width="6.625" style="91" customWidth="1"/>
    <col min="4846" max="4847" width="21.625" style="91" customWidth="1"/>
    <col min="4848" max="4848" width="16.125" style="91" customWidth="1"/>
    <col min="4849" max="4849" width="13.875" style="91" customWidth="1"/>
    <col min="4850" max="4850" width="17.25" style="91" customWidth="1"/>
    <col min="4851" max="4852" width="20.5" style="91" customWidth="1"/>
    <col min="4853" max="4853" width="9" style="91" hidden="1" customWidth="1"/>
    <col min="4854" max="4854" width="18.375" style="91" customWidth="1"/>
    <col min="4855" max="4856" width="9" style="91" hidden="1" customWidth="1"/>
    <col min="4857" max="5100" width="9" style="91"/>
    <col min="5101" max="5101" width="6.625" style="91" customWidth="1"/>
    <col min="5102" max="5103" width="21.625" style="91" customWidth="1"/>
    <col min="5104" max="5104" width="16.125" style="91" customWidth="1"/>
    <col min="5105" max="5105" width="13.875" style="91" customWidth="1"/>
    <col min="5106" max="5106" width="17.25" style="91" customWidth="1"/>
    <col min="5107" max="5108" width="20.5" style="91" customWidth="1"/>
    <col min="5109" max="5109" width="9" style="91" hidden="1" customWidth="1"/>
    <col min="5110" max="5110" width="18.375" style="91" customWidth="1"/>
    <col min="5111" max="5112" width="9" style="91" hidden="1" customWidth="1"/>
    <col min="5113" max="5356" width="9" style="91"/>
    <col min="5357" max="5357" width="6.625" style="91" customWidth="1"/>
    <col min="5358" max="5359" width="21.625" style="91" customWidth="1"/>
    <col min="5360" max="5360" width="16.125" style="91" customWidth="1"/>
    <col min="5361" max="5361" width="13.875" style="91" customWidth="1"/>
    <col min="5362" max="5362" width="17.25" style="91" customWidth="1"/>
    <col min="5363" max="5364" width="20.5" style="91" customWidth="1"/>
    <col min="5365" max="5365" width="9" style="91" hidden="1" customWidth="1"/>
    <col min="5366" max="5366" width="18.375" style="91" customWidth="1"/>
    <col min="5367" max="5368" width="9" style="91" hidden="1" customWidth="1"/>
    <col min="5369" max="5612" width="9" style="91"/>
    <col min="5613" max="5613" width="6.625" style="91" customWidth="1"/>
    <col min="5614" max="5615" width="21.625" style="91" customWidth="1"/>
    <col min="5616" max="5616" width="16.125" style="91" customWidth="1"/>
    <col min="5617" max="5617" width="13.875" style="91" customWidth="1"/>
    <col min="5618" max="5618" width="17.25" style="91" customWidth="1"/>
    <col min="5619" max="5620" width="20.5" style="91" customWidth="1"/>
    <col min="5621" max="5621" width="9" style="91" hidden="1" customWidth="1"/>
    <col min="5622" max="5622" width="18.375" style="91" customWidth="1"/>
    <col min="5623" max="5624" width="9" style="91" hidden="1" customWidth="1"/>
    <col min="5625" max="5868" width="9" style="91"/>
    <col min="5869" max="5869" width="6.625" style="91" customWidth="1"/>
    <col min="5870" max="5871" width="21.625" style="91" customWidth="1"/>
    <col min="5872" max="5872" width="16.125" style="91" customWidth="1"/>
    <col min="5873" max="5873" width="13.875" style="91" customWidth="1"/>
    <col min="5874" max="5874" width="17.25" style="91" customWidth="1"/>
    <col min="5875" max="5876" width="20.5" style="91" customWidth="1"/>
    <col min="5877" max="5877" width="9" style="91" hidden="1" customWidth="1"/>
    <col min="5878" max="5878" width="18.375" style="91" customWidth="1"/>
    <col min="5879" max="5880" width="9" style="91" hidden="1" customWidth="1"/>
    <col min="5881" max="6124" width="9" style="91"/>
    <col min="6125" max="6125" width="6.625" style="91" customWidth="1"/>
    <col min="6126" max="6127" width="21.625" style="91" customWidth="1"/>
    <col min="6128" max="6128" width="16.125" style="91" customWidth="1"/>
    <col min="6129" max="6129" width="13.875" style="91" customWidth="1"/>
    <col min="6130" max="6130" width="17.25" style="91" customWidth="1"/>
    <col min="6131" max="6132" width="20.5" style="91" customWidth="1"/>
    <col min="6133" max="6133" width="9" style="91" hidden="1" customWidth="1"/>
    <col min="6134" max="6134" width="18.375" style="91" customWidth="1"/>
    <col min="6135" max="6136" width="9" style="91" hidden="1" customWidth="1"/>
    <col min="6137" max="6380" width="9" style="91"/>
    <col min="6381" max="6381" width="6.625" style="91" customWidth="1"/>
    <col min="6382" max="6383" width="21.625" style="91" customWidth="1"/>
    <col min="6384" max="6384" width="16.125" style="91" customWidth="1"/>
    <col min="6385" max="6385" width="13.875" style="91" customWidth="1"/>
    <col min="6386" max="6386" width="17.25" style="91" customWidth="1"/>
    <col min="6387" max="6388" width="20.5" style="91" customWidth="1"/>
    <col min="6389" max="6389" width="9" style="91" hidden="1" customWidth="1"/>
    <col min="6390" max="6390" width="18.375" style="91" customWidth="1"/>
    <col min="6391" max="6392" width="9" style="91" hidden="1" customWidth="1"/>
    <col min="6393" max="6636" width="9" style="91"/>
    <col min="6637" max="6637" width="6.625" style="91" customWidth="1"/>
    <col min="6638" max="6639" width="21.625" style="91" customWidth="1"/>
    <col min="6640" max="6640" width="16.125" style="91" customWidth="1"/>
    <col min="6641" max="6641" width="13.875" style="91" customWidth="1"/>
    <col min="6642" max="6642" width="17.25" style="91" customWidth="1"/>
    <col min="6643" max="6644" width="20.5" style="91" customWidth="1"/>
    <col min="6645" max="6645" width="9" style="91" hidden="1" customWidth="1"/>
    <col min="6646" max="6646" width="18.375" style="91" customWidth="1"/>
    <col min="6647" max="6648" width="9" style="91" hidden="1" customWidth="1"/>
    <col min="6649" max="6892" width="9" style="91"/>
    <col min="6893" max="6893" width="6.625" style="91" customWidth="1"/>
    <col min="6894" max="6895" width="21.625" style="91" customWidth="1"/>
    <col min="6896" max="6896" width="16.125" style="91" customWidth="1"/>
    <col min="6897" max="6897" width="13.875" style="91" customWidth="1"/>
    <col min="6898" max="6898" width="17.25" style="91" customWidth="1"/>
    <col min="6899" max="6900" width="20.5" style="91" customWidth="1"/>
    <col min="6901" max="6901" width="9" style="91" hidden="1" customWidth="1"/>
    <col min="6902" max="6902" width="18.375" style="91" customWidth="1"/>
    <col min="6903" max="6904" width="9" style="91" hidden="1" customWidth="1"/>
    <col min="6905" max="7148" width="9" style="91"/>
    <col min="7149" max="7149" width="6.625" style="91" customWidth="1"/>
    <col min="7150" max="7151" width="21.625" style="91" customWidth="1"/>
    <col min="7152" max="7152" width="16.125" style="91" customWidth="1"/>
    <col min="7153" max="7153" width="13.875" style="91" customWidth="1"/>
    <col min="7154" max="7154" width="17.25" style="91" customWidth="1"/>
    <col min="7155" max="7156" width="20.5" style="91" customWidth="1"/>
    <col min="7157" max="7157" width="9" style="91" hidden="1" customWidth="1"/>
    <col min="7158" max="7158" width="18.375" style="91" customWidth="1"/>
    <col min="7159" max="7160" width="9" style="91" hidden="1" customWidth="1"/>
    <col min="7161" max="7404" width="9" style="91"/>
    <col min="7405" max="7405" width="6.625" style="91" customWidth="1"/>
    <col min="7406" max="7407" width="21.625" style="91" customWidth="1"/>
    <col min="7408" max="7408" width="16.125" style="91" customWidth="1"/>
    <col min="7409" max="7409" width="13.875" style="91" customWidth="1"/>
    <col min="7410" max="7410" width="17.25" style="91" customWidth="1"/>
    <col min="7411" max="7412" width="20.5" style="91" customWidth="1"/>
    <col min="7413" max="7413" width="9" style="91" hidden="1" customWidth="1"/>
    <col min="7414" max="7414" width="18.375" style="91" customWidth="1"/>
    <col min="7415" max="7416" width="9" style="91" hidden="1" customWidth="1"/>
    <col min="7417" max="7660" width="9" style="91"/>
    <col min="7661" max="7661" width="6.625" style="91" customWidth="1"/>
    <col min="7662" max="7663" width="21.625" style="91" customWidth="1"/>
    <col min="7664" max="7664" width="16.125" style="91" customWidth="1"/>
    <col min="7665" max="7665" width="13.875" style="91" customWidth="1"/>
    <col min="7666" max="7666" width="17.25" style="91" customWidth="1"/>
    <col min="7667" max="7668" width="20.5" style="91" customWidth="1"/>
    <col min="7669" max="7669" width="9" style="91" hidden="1" customWidth="1"/>
    <col min="7670" max="7670" width="18.375" style="91" customWidth="1"/>
    <col min="7671" max="7672" width="9" style="91" hidden="1" customWidth="1"/>
    <col min="7673" max="7916" width="9" style="91"/>
    <col min="7917" max="7917" width="6.625" style="91" customWidth="1"/>
    <col min="7918" max="7919" width="21.625" style="91" customWidth="1"/>
    <col min="7920" max="7920" width="16.125" style="91" customWidth="1"/>
    <col min="7921" max="7921" width="13.875" style="91" customWidth="1"/>
    <col min="7922" max="7922" width="17.25" style="91" customWidth="1"/>
    <col min="7923" max="7924" width="20.5" style="91" customWidth="1"/>
    <col min="7925" max="7925" width="9" style="91" hidden="1" customWidth="1"/>
    <col min="7926" max="7926" width="18.375" style="91" customWidth="1"/>
    <col min="7927" max="7928" width="9" style="91" hidden="1" customWidth="1"/>
    <col min="7929" max="8172" width="9" style="91"/>
    <col min="8173" max="8173" width="6.625" style="91" customWidth="1"/>
    <col min="8174" max="8175" width="21.625" style="91" customWidth="1"/>
    <col min="8176" max="8176" width="16.125" style="91" customWidth="1"/>
    <col min="8177" max="8177" width="13.875" style="91" customWidth="1"/>
    <col min="8178" max="8178" width="17.25" style="91" customWidth="1"/>
    <col min="8179" max="8180" width="20.5" style="91" customWidth="1"/>
    <col min="8181" max="8181" width="9" style="91" hidden="1" customWidth="1"/>
    <col min="8182" max="8182" width="18.375" style="91" customWidth="1"/>
    <col min="8183" max="8184" width="9" style="91" hidden="1" customWidth="1"/>
    <col min="8185" max="8428" width="9" style="91"/>
    <col min="8429" max="8429" width="6.625" style="91" customWidth="1"/>
    <col min="8430" max="8431" width="21.625" style="91" customWidth="1"/>
    <col min="8432" max="8432" width="16.125" style="91" customWidth="1"/>
    <col min="8433" max="8433" width="13.875" style="91" customWidth="1"/>
    <col min="8434" max="8434" width="17.25" style="91" customWidth="1"/>
    <col min="8435" max="8436" width="20.5" style="91" customWidth="1"/>
    <col min="8437" max="8437" width="9" style="91" hidden="1" customWidth="1"/>
    <col min="8438" max="8438" width="18.375" style="91" customWidth="1"/>
    <col min="8439" max="8440" width="9" style="91" hidden="1" customWidth="1"/>
    <col min="8441" max="8684" width="9" style="91"/>
    <col min="8685" max="8685" width="6.625" style="91" customWidth="1"/>
    <col min="8686" max="8687" width="21.625" style="91" customWidth="1"/>
    <col min="8688" max="8688" width="16.125" style="91" customWidth="1"/>
    <col min="8689" max="8689" width="13.875" style="91" customWidth="1"/>
    <col min="8690" max="8690" width="17.25" style="91" customWidth="1"/>
    <col min="8691" max="8692" width="20.5" style="91" customWidth="1"/>
    <col min="8693" max="8693" width="9" style="91" hidden="1" customWidth="1"/>
    <col min="8694" max="8694" width="18.375" style="91" customWidth="1"/>
    <col min="8695" max="8696" width="9" style="91" hidden="1" customWidth="1"/>
    <col min="8697" max="8940" width="9" style="91"/>
    <col min="8941" max="8941" width="6.625" style="91" customWidth="1"/>
    <col min="8942" max="8943" width="21.625" style="91" customWidth="1"/>
    <col min="8944" max="8944" width="16.125" style="91" customWidth="1"/>
    <col min="8945" max="8945" width="13.875" style="91" customWidth="1"/>
    <col min="8946" max="8946" width="17.25" style="91" customWidth="1"/>
    <col min="8947" max="8948" width="20.5" style="91" customWidth="1"/>
    <col min="8949" max="8949" width="9" style="91" hidden="1" customWidth="1"/>
    <col min="8950" max="8950" width="18.375" style="91" customWidth="1"/>
    <col min="8951" max="8952" width="9" style="91" hidden="1" customWidth="1"/>
    <col min="8953" max="9196" width="9" style="91"/>
    <col min="9197" max="9197" width="6.625" style="91" customWidth="1"/>
    <col min="9198" max="9199" width="21.625" style="91" customWidth="1"/>
    <col min="9200" max="9200" width="16.125" style="91" customWidth="1"/>
    <col min="9201" max="9201" width="13.875" style="91" customWidth="1"/>
    <col min="9202" max="9202" width="17.25" style="91" customWidth="1"/>
    <col min="9203" max="9204" width="20.5" style="91" customWidth="1"/>
    <col min="9205" max="9205" width="9" style="91" hidden="1" customWidth="1"/>
    <col min="9206" max="9206" width="18.375" style="91" customWidth="1"/>
    <col min="9207" max="9208" width="9" style="91" hidden="1" customWidth="1"/>
    <col min="9209" max="9452" width="9" style="91"/>
    <col min="9453" max="9453" width="6.625" style="91" customWidth="1"/>
    <col min="9454" max="9455" width="21.625" style="91" customWidth="1"/>
    <col min="9456" max="9456" width="16.125" style="91" customWidth="1"/>
    <col min="9457" max="9457" width="13.875" style="91" customWidth="1"/>
    <col min="9458" max="9458" width="17.25" style="91" customWidth="1"/>
    <col min="9459" max="9460" width="20.5" style="91" customWidth="1"/>
    <col min="9461" max="9461" width="9" style="91" hidden="1" customWidth="1"/>
    <col min="9462" max="9462" width="18.375" style="91" customWidth="1"/>
    <col min="9463" max="9464" width="9" style="91" hidden="1" customWidth="1"/>
    <col min="9465" max="9708" width="9" style="91"/>
    <col min="9709" max="9709" width="6.625" style="91" customWidth="1"/>
    <col min="9710" max="9711" width="21.625" style="91" customWidth="1"/>
    <col min="9712" max="9712" width="16.125" style="91" customWidth="1"/>
    <col min="9713" max="9713" width="13.875" style="91" customWidth="1"/>
    <col min="9714" max="9714" width="17.25" style="91" customWidth="1"/>
    <col min="9715" max="9716" width="20.5" style="91" customWidth="1"/>
    <col min="9717" max="9717" width="9" style="91" hidden="1" customWidth="1"/>
    <col min="9718" max="9718" width="18.375" style="91" customWidth="1"/>
    <col min="9719" max="9720" width="9" style="91" hidden="1" customWidth="1"/>
    <col min="9721" max="9964" width="9" style="91"/>
    <col min="9965" max="9965" width="6.625" style="91" customWidth="1"/>
    <col min="9966" max="9967" width="21.625" style="91" customWidth="1"/>
    <col min="9968" max="9968" width="16.125" style="91" customWidth="1"/>
    <col min="9969" max="9969" width="13.875" style="91" customWidth="1"/>
    <col min="9970" max="9970" width="17.25" style="91" customWidth="1"/>
    <col min="9971" max="9972" width="20.5" style="91" customWidth="1"/>
    <col min="9973" max="9973" width="9" style="91" hidden="1" customWidth="1"/>
    <col min="9974" max="9974" width="18.375" style="91" customWidth="1"/>
    <col min="9975" max="9976" width="9" style="91" hidden="1" customWidth="1"/>
    <col min="9977" max="10220" width="9" style="91"/>
    <col min="10221" max="10221" width="6.625" style="91" customWidth="1"/>
    <col min="10222" max="10223" width="21.625" style="91" customWidth="1"/>
    <col min="10224" max="10224" width="16.125" style="91" customWidth="1"/>
    <col min="10225" max="10225" width="13.875" style="91" customWidth="1"/>
    <col min="10226" max="10226" width="17.25" style="91" customWidth="1"/>
    <col min="10227" max="10228" width="20.5" style="91" customWidth="1"/>
    <col min="10229" max="10229" width="9" style="91" hidden="1" customWidth="1"/>
    <col min="10230" max="10230" width="18.375" style="91" customWidth="1"/>
    <col min="10231" max="10232" width="9" style="91" hidden="1" customWidth="1"/>
    <col min="10233" max="10476" width="9" style="91"/>
    <col min="10477" max="10477" width="6.625" style="91" customWidth="1"/>
    <col min="10478" max="10479" width="21.625" style="91" customWidth="1"/>
    <col min="10480" max="10480" width="16.125" style="91" customWidth="1"/>
    <col min="10481" max="10481" width="13.875" style="91" customWidth="1"/>
    <col min="10482" max="10482" width="17.25" style="91" customWidth="1"/>
    <col min="10483" max="10484" width="20.5" style="91" customWidth="1"/>
    <col min="10485" max="10485" width="9" style="91" hidden="1" customWidth="1"/>
    <col min="10486" max="10486" width="18.375" style="91" customWidth="1"/>
    <col min="10487" max="10488" width="9" style="91" hidden="1" customWidth="1"/>
    <col min="10489" max="10732" width="9" style="91"/>
    <col min="10733" max="10733" width="6.625" style="91" customWidth="1"/>
    <col min="10734" max="10735" width="21.625" style="91" customWidth="1"/>
    <col min="10736" max="10736" width="16.125" style="91" customWidth="1"/>
    <col min="10737" max="10737" width="13.875" style="91" customWidth="1"/>
    <col min="10738" max="10738" width="17.25" style="91" customWidth="1"/>
    <col min="10739" max="10740" width="20.5" style="91" customWidth="1"/>
    <col min="10741" max="10741" width="9" style="91" hidden="1" customWidth="1"/>
    <col min="10742" max="10742" width="18.375" style="91" customWidth="1"/>
    <col min="10743" max="10744" width="9" style="91" hidden="1" customWidth="1"/>
    <col min="10745" max="10988" width="9" style="91"/>
    <col min="10989" max="10989" width="6.625" style="91" customWidth="1"/>
    <col min="10990" max="10991" width="21.625" style="91" customWidth="1"/>
    <col min="10992" max="10992" width="16.125" style="91" customWidth="1"/>
    <col min="10993" max="10993" width="13.875" style="91" customWidth="1"/>
    <col min="10994" max="10994" width="17.25" style="91" customWidth="1"/>
    <col min="10995" max="10996" width="20.5" style="91" customWidth="1"/>
    <col min="10997" max="10997" width="9" style="91" hidden="1" customWidth="1"/>
    <col min="10998" max="10998" width="18.375" style="91" customWidth="1"/>
    <col min="10999" max="11000" width="9" style="91" hidden="1" customWidth="1"/>
    <col min="11001" max="11244" width="9" style="91"/>
    <col min="11245" max="11245" width="6.625" style="91" customWidth="1"/>
    <col min="11246" max="11247" width="21.625" style="91" customWidth="1"/>
    <col min="11248" max="11248" width="16.125" style="91" customWidth="1"/>
    <col min="11249" max="11249" width="13.875" style="91" customWidth="1"/>
    <col min="11250" max="11250" width="17.25" style="91" customWidth="1"/>
    <col min="11251" max="11252" width="20.5" style="91" customWidth="1"/>
    <col min="11253" max="11253" width="9" style="91" hidden="1" customWidth="1"/>
    <col min="11254" max="11254" width="18.375" style="91" customWidth="1"/>
    <col min="11255" max="11256" width="9" style="91" hidden="1" customWidth="1"/>
    <col min="11257" max="11500" width="9" style="91"/>
    <col min="11501" max="11501" width="6.625" style="91" customWidth="1"/>
    <col min="11502" max="11503" width="21.625" style="91" customWidth="1"/>
    <col min="11504" max="11504" width="16.125" style="91" customWidth="1"/>
    <col min="11505" max="11505" width="13.875" style="91" customWidth="1"/>
    <col min="11506" max="11506" width="17.25" style="91" customWidth="1"/>
    <col min="11507" max="11508" width="20.5" style="91" customWidth="1"/>
    <col min="11509" max="11509" width="9" style="91" hidden="1" customWidth="1"/>
    <col min="11510" max="11510" width="18.375" style="91" customWidth="1"/>
    <col min="11511" max="11512" width="9" style="91" hidden="1" customWidth="1"/>
    <col min="11513" max="11756" width="9" style="91"/>
    <col min="11757" max="11757" width="6.625" style="91" customWidth="1"/>
    <col min="11758" max="11759" width="21.625" style="91" customWidth="1"/>
    <col min="11760" max="11760" width="16.125" style="91" customWidth="1"/>
    <col min="11761" max="11761" width="13.875" style="91" customWidth="1"/>
    <col min="11762" max="11762" width="17.25" style="91" customWidth="1"/>
    <col min="11763" max="11764" width="20.5" style="91" customWidth="1"/>
    <col min="11765" max="11765" width="9" style="91" hidden="1" customWidth="1"/>
    <col min="11766" max="11766" width="18.375" style="91" customWidth="1"/>
    <col min="11767" max="11768" width="9" style="91" hidden="1" customWidth="1"/>
    <col min="11769" max="12012" width="9" style="91"/>
    <col min="12013" max="12013" width="6.625" style="91" customWidth="1"/>
    <col min="12014" max="12015" width="21.625" style="91" customWidth="1"/>
    <col min="12016" max="12016" width="16.125" style="91" customWidth="1"/>
    <col min="12017" max="12017" width="13.875" style="91" customWidth="1"/>
    <col min="12018" max="12018" width="17.25" style="91" customWidth="1"/>
    <col min="12019" max="12020" width="20.5" style="91" customWidth="1"/>
    <col min="12021" max="12021" width="9" style="91" hidden="1" customWidth="1"/>
    <col min="12022" max="12022" width="18.375" style="91" customWidth="1"/>
    <col min="12023" max="12024" width="9" style="91" hidden="1" customWidth="1"/>
    <col min="12025" max="12268" width="9" style="91"/>
    <col min="12269" max="12269" width="6.625" style="91" customWidth="1"/>
    <col min="12270" max="12271" width="21.625" style="91" customWidth="1"/>
    <col min="12272" max="12272" width="16.125" style="91" customWidth="1"/>
    <col min="12273" max="12273" width="13.875" style="91" customWidth="1"/>
    <col min="12274" max="12274" width="17.25" style="91" customWidth="1"/>
    <col min="12275" max="12276" width="20.5" style="91" customWidth="1"/>
    <col min="12277" max="12277" width="9" style="91" hidden="1" customWidth="1"/>
    <col min="12278" max="12278" width="18.375" style="91" customWidth="1"/>
    <col min="12279" max="12280" width="9" style="91" hidden="1" customWidth="1"/>
    <col min="12281" max="12524" width="9" style="91"/>
    <col min="12525" max="12525" width="6.625" style="91" customWidth="1"/>
    <col min="12526" max="12527" width="21.625" style="91" customWidth="1"/>
    <col min="12528" max="12528" width="16.125" style="91" customWidth="1"/>
    <col min="12529" max="12529" width="13.875" style="91" customWidth="1"/>
    <col min="12530" max="12530" width="17.25" style="91" customWidth="1"/>
    <col min="12531" max="12532" width="20.5" style="91" customWidth="1"/>
    <col min="12533" max="12533" width="9" style="91" hidden="1" customWidth="1"/>
    <col min="12534" max="12534" width="18.375" style="91" customWidth="1"/>
    <col min="12535" max="12536" width="9" style="91" hidden="1" customWidth="1"/>
    <col min="12537" max="12780" width="9" style="91"/>
    <col min="12781" max="12781" width="6.625" style="91" customWidth="1"/>
    <col min="12782" max="12783" width="21.625" style="91" customWidth="1"/>
    <col min="12784" max="12784" width="16.125" style="91" customWidth="1"/>
    <col min="12785" max="12785" width="13.875" style="91" customWidth="1"/>
    <col min="12786" max="12786" width="17.25" style="91" customWidth="1"/>
    <col min="12787" max="12788" width="20.5" style="91" customWidth="1"/>
    <col min="12789" max="12789" width="9" style="91" hidden="1" customWidth="1"/>
    <col min="12790" max="12790" width="18.375" style="91" customWidth="1"/>
    <col min="12791" max="12792" width="9" style="91" hidden="1" customWidth="1"/>
    <col min="12793" max="13036" width="9" style="91"/>
    <col min="13037" max="13037" width="6.625" style="91" customWidth="1"/>
    <col min="13038" max="13039" width="21.625" style="91" customWidth="1"/>
    <col min="13040" max="13040" width="16.125" style="91" customWidth="1"/>
    <col min="13041" max="13041" width="13.875" style="91" customWidth="1"/>
    <col min="13042" max="13042" width="17.25" style="91" customWidth="1"/>
    <col min="13043" max="13044" width="20.5" style="91" customWidth="1"/>
    <col min="13045" max="13045" width="9" style="91" hidden="1" customWidth="1"/>
    <col min="13046" max="13046" width="18.375" style="91" customWidth="1"/>
    <col min="13047" max="13048" width="9" style="91" hidden="1" customWidth="1"/>
    <col min="13049" max="13292" width="9" style="91"/>
    <col min="13293" max="13293" width="6.625" style="91" customWidth="1"/>
    <col min="13294" max="13295" width="21.625" style="91" customWidth="1"/>
    <col min="13296" max="13296" width="16.125" style="91" customWidth="1"/>
    <col min="13297" max="13297" width="13.875" style="91" customWidth="1"/>
    <col min="13298" max="13298" width="17.25" style="91" customWidth="1"/>
    <col min="13299" max="13300" width="20.5" style="91" customWidth="1"/>
    <col min="13301" max="13301" width="9" style="91" hidden="1" customWidth="1"/>
    <col min="13302" max="13302" width="18.375" style="91" customWidth="1"/>
    <col min="13303" max="13304" width="9" style="91" hidden="1" customWidth="1"/>
    <col min="13305" max="13548" width="9" style="91"/>
    <col min="13549" max="13549" width="6.625" style="91" customWidth="1"/>
    <col min="13550" max="13551" width="21.625" style="91" customWidth="1"/>
    <col min="13552" max="13552" width="16.125" style="91" customWidth="1"/>
    <col min="13553" max="13553" width="13.875" style="91" customWidth="1"/>
    <col min="13554" max="13554" width="17.25" style="91" customWidth="1"/>
    <col min="13555" max="13556" width="20.5" style="91" customWidth="1"/>
    <col min="13557" max="13557" width="9" style="91" hidden="1" customWidth="1"/>
    <col min="13558" max="13558" width="18.375" style="91" customWidth="1"/>
    <col min="13559" max="13560" width="9" style="91" hidden="1" customWidth="1"/>
    <col min="13561" max="13804" width="9" style="91"/>
    <col min="13805" max="13805" width="6.625" style="91" customWidth="1"/>
    <col min="13806" max="13807" width="21.625" style="91" customWidth="1"/>
    <col min="13808" max="13808" width="16.125" style="91" customWidth="1"/>
    <col min="13809" max="13809" width="13.875" style="91" customWidth="1"/>
    <col min="13810" max="13810" width="17.25" style="91" customWidth="1"/>
    <col min="13811" max="13812" width="20.5" style="91" customWidth="1"/>
    <col min="13813" max="13813" width="9" style="91" hidden="1" customWidth="1"/>
    <col min="13814" max="13814" width="18.375" style="91" customWidth="1"/>
    <col min="13815" max="13816" width="9" style="91" hidden="1" customWidth="1"/>
    <col min="13817" max="14060" width="9" style="91"/>
    <col min="14061" max="14061" width="6.625" style="91" customWidth="1"/>
    <col min="14062" max="14063" width="21.625" style="91" customWidth="1"/>
    <col min="14064" max="14064" width="16.125" style="91" customWidth="1"/>
    <col min="14065" max="14065" width="13.875" style="91" customWidth="1"/>
    <col min="14066" max="14066" width="17.25" style="91" customWidth="1"/>
    <col min="14067" max="14068" width="20.5" style="91" customWidth="1"/>
    <col min="14069" max="14069" width="9" style="91" hidden="1" customWidth="1"/>
    <col min="14070" max="14070" width="18.375" style="91" customWidth="1"/>
    <col min="14071" max="14072" width="9" style="91" hidden="1" customWidth="1"/>
    <col min="14073" max="14316" width="9" style="91"/>
    <col min="14317" max="14317" width="6.625" style="91" customWidth="1"/>
    <col min="14318" max="14319" width="21.625" style="91" customWidth="1"/>
    <col min="14320" max="14320" width="16.125" style="91" customWidth="1"/>
    <col min="14321" max="14321" width="13.875" style="91" customWidth="1"/>
    <col min="14322" max="14322" width="17.25" style="91" customWidth="1"/>
    <col min="14323" max="14324" width="20.5" style="91" customWidth="1"/>
    <col min="14325" max="14325" width="9" style="91" hidden="1" customWidth="1"/>
    <col min="14326" max="14326" width="18.375" style="91" customWidth="1"/>
    <col min="14327" max="14328" width="9" style="91" hidden="1" customWidth="1"/>
    <col min="14329" max="14572" width="9" style="91"/>
    <col min="14573" max="14573" width="6.625" style="91" customWidth="1"/>
    <col min="14574" max="14575" width="21.625" style="91" customWidth="1"/>
    <col min="14576" max="14576" width="16.125" style="91" customWidth="1"/>
    <col min="14577" max="14577" width="13.875" style="91" customWidth="1"/>
    <col min="14578" max="14578" width="17.25" style="91" customWidth="1"/>
    <col min="14579" max="14580" width="20.5" style="91" customWidth="1"/>
    <col min="14581" max="14581" width="9" style="91" hidden="1" customWidth="1"/>
    <col min="14582" max="14582" width="18.375" style="91" customWidth="1"/>
    <col min="14583" max="14584" width="9" style="91" hidden="1" customWidth="1"/>
    <col min="14585" max="14828" width="9" style="91"/>
    <col min="14829" max="14829" width="6.625" style="91" customWidth="1"/>
    <col min="14830" max="14831" width="21.625" style="91" customWidth="1"/>
    <col min="14832" max="14832" width="16.125" style="91" customWidth="1"/>
    <col min="14833" max="14833" width="13.875" style="91" customWidth="1"/>
    <col min="14834" max="14834" width="17.25" style="91" customWidth="1"/>
    <col min="14835" max="14836" width="20.5" style="91" customWidth="1"/>
    <col min="14837" max="14837" width="9" style="91" hidden="1" customWidth="1"/>
    <col min="14838" max="14838" width="18.375" style="91" customWidth="1"/>
    <col min="14839" max="14840" width="9" style="91" hidden="1" customWidth="1"/>
    <col min="14841" max="15084" width="9" style="91"/>
    <col min="15085" max="15085" width="6.625" style="91" customWidth="1"/>
    <col min="15086" max="15087" width="21.625" style="91" customWidth="1"/>
    <col min="15088" max="15088" width="16.125" style="91" customWidth="1"/>
    <col min="15089" max="15089" width="13.875" style="91" customWidth="1"/>
    <col min="15090" max="15090" width="17.25" style="91" customWidth="1"/>
    <col min="15091" max="15092" width="20.5" style="91" customWidth="1"/>
    <col min="15093" max="15093" width="9" style="91" hidden="1" customWidth="1"/>
    <col min="15094" max="15094" width="18.375" style="91" customWidth="1"/>
    <col min="15095" max="15096" width="9" style="91" hidden="1" customWidth="1"/>
    <col min="15097" max="15340" width="9" style="91"/>
    <col min="15341" max="15341" width="6.625" style="91" customWidth="1"/>
    <col min="15342" max="15343" width="21.625" style="91" customWidth="1"/>
    <col min="15344" max="15344" width="16.125" style="91" customWidth="1"/>
    <col min="15345" max="15345" width="13.875" style="91" customWidth="1"/>
    <col min="15346" max="15346" width="17.25" style="91" customWidth="1"/>
    <col min="15347" max="15348" width="20.5" style="91" customWidth="1"/>
    <col min="15349" max="15349" width="9" style="91" hidden="1" customWidth="1"/>
    <col min="15350" max="15350" width="18.375" style="91" customWidth="1"/>
    <col min="15351" max="15352" width="9" style="91" hidden="1" customWidth="1"/>
    <col min="15353" max="15596" width="9" style="91"/>
    <col min="15597" max="15597" width="6.625" style="91" customWidth="1"/>
    <col min="15598" max="15599" width="21.625" style="91" customWidth="1"/>
    <col min="15600" max="15600" width="16.125" style="91" customWidth="1"/>
    <col min="15601" max="15601" width="13.875" style="91" customWidth="1"/>
    <col min="15602" max="15602" width="17.25" style="91" customWidth="1"/>
    <col min="15603" max="15604" width="20.5" style="91" customWidth="1"/>
    <col min="15605" max="15605" width="9" style="91" hidden="1" customWidth="1"/>
    <col min="15606" max="15606" width="18.375" style="91" customWidth="1"/>
    <col min="15607" max="15608" width="9" style="91" hidden="1" customWidth="1"/>
    <col min="15609" max="15852" width="9" style="91"/>
    <col min="15853" max="15853" width="6.625" style="91" customWidth="1"/>
    <col min="15854" max="15855" width="21.625" style="91" customWidth="1"/>
    <col min="15856" max="15856" width="16.125" style="91" customWidth="1"/>
    <col min="15857" max="15857" width="13.875" style="91" customWidth="1"/>
    <col min="15858" max="15858" width="17.25" style="91" customWidth="1"/>
    <col min="15859" max="15860" width="20.5" style="91" customWidth="1"/>
    <col min="15861" max="15861" width="9" style="91" hidden="1" customWidth="1"/>
    <col min="15862" max="15862" width="18.375" style="91" customWidth="1"/>
    <col min="15863" max="15864" width="9" style="91" hidden="1" customWidth="1"/>
    <col min="15865" max="16108" width="9" style="91"/>
    <col min="16109" max="16109" width="6.625" style="91" customWidth="1"/>
    <col min="16110" max="16111" width="21.625" style="91" customWidth="1"/>
    <col min="16112" max="16112" width="16.125" style="91" customWidth="1"/>
    <col min="16113" max="16113" width="13.875" style="91" customWidth="1"/>
    <col min="16114" max="16114" width="17.25" style="91" customWidth="1"/>
    <col min="16115" max="16116" width="20.5" style="91" customWidth="1"/>
    <col min="16117" max="16117" width="9" style="91" hidden="1" customWidth="1"/>
    <col min="16118" max="16118" width="18.375" style="91" customWidth="1"/>
    <col min="16119" max="16120" width="9" style="91" hidden="1" customWidth="1"/>
    <col min="16121" max="16384" width="9" style="91"/>
  </cols>
  <sheetData>
    <row r="1" spans="1:3" ht="30" customHeight="1">
      <c r="A1" s="114" t="s">
        <v>485</v>
      </c>
      <c r="B1" s="115"/>
      <c r="C1" s="115"/>
    </row>
    <row r="2" spans="1:3" ht="35.1" customHeight="1">
      <c r="A2" s="116" t="s">
        <v>481</v>
      </c>
      <c r="B2" s="117"/>
      <c r="C2" s="92" t="s">
        <v>405</v>
      </c>
    </row>
    <row r="3" spans="1:3" s="94" customFormat="1" ht="30" customHeight="1">
      <c r="A3" s="93" t="s">
        <v>1</v>
      </c>
      <c r="B3" s="93" t="s">
        <v>482</v>
      </c>
      <c r="C3" s="93" t="s">
        <v>439</v>
      </c>
    </row>
    <row r="4" spans="1:3" ht="30" customHeight="1">
      <c r="A4" s="95">
        <v>1</v>
      </c>
      <c r="B4" s="93" t="s">
        <v>484</v>
      </c>
      <c r="C4" s="96">
        <f>社区教育!F4</f>
        <v>114471</v>
      </c>
    </row>
    <row r="5" spans="1:3" ht="30" customHeight="1">
      <c r="A5" s="95">
        <v>2</v>
      </c>
      <c r="B5" s="93" t="s">
        <v>483</v>
      </c>
      <c r="C5" s="96">
        <f>残疾就业保障调整!F5</f>
        <v>-50.579999999998108</v>
      </c>
    </row>
    <row r="6" spans="1:3" ht="30" customHeight="1">
      <c r="A6" s="95">
        <v>3</v>
      </c>
      <c r="B6" s="95" t="s">
        <v>486</v>
      </c>
      <c r="C6" s="96">
        <f>'2025年校舍维修尾款清算'!J15</f>
        <v>-572932.21999999986</v>
      </c>
    </row>
    <row r="7" spans="1:3" ht="30" customHeight="1">
      <c r="A7" s="95">
        <v>4</v>
      </c>
      <c r="B7" s="93" t="s">
        <v>487</v>
      </c>
      <c r="C7" s="96">
        <f>抚恤金!D8</f>
        <v>722064</v>
      </c>
    </row>
    <row r="8" spans="1:3" ht="30" customHeight="1">
      <c r="A8" s="95">
        <v>5</v>
      </c>
      <c r="B8" s="93" t="s">
        <v>488</v>
      </c>
      <c r="C8" s="96">
        <f>上划改上解项目清算明细!Q6</f>
        <v>53560910.460000001</v>
      </c>
    </row>
    <row r="9" spans="1:3" ht="30" customHeight="1">
      <c r="A9" s="93"/>
      <c r="B9" s="93" t="s">
        <v>16</v>
      </c>
      <c r="C9" s="97">
        <f>SUM(C4:C8)</f>
        <v>53824462.660000004</v>
      </c>
    </row>
    <row r="10" spans="1:3" ht="30" customHeight="1"/>
    <row r="11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D21" sqref="D21"/>
    </sheetView>
  </sheetViews>
  <sheetFormatPr defaultRowHeight="13.5"/>
  <cols>
    <col min="1" max="1" width="23.375" style="40" customWidth="1"/>
    <col min="2" max="2" width="17.25" style="40" customWidth="1"/>
    <col min="3" max="3" width="18.875" style="40" customWidth="1"/>
    <col min="4" max="4" width="17" customWidth="1"/>
    <col min="5" max="5" width="17.875" customWidth="1"/>
    <col min="6" max="6" width="16.125" customWidth="1"/>
  </cols>
  <sheetData>
    <row r="1" spans="1:6" s="38" customFormat="1" ht="30" customHeight="1">
      <c r="A1" s="118" t="s">
        <v>444</v>
      </c>
      <c r="B1" s="118"/>
      <c r="C1" s="118"/>
      <c r="D1" s="119"/>
      <c r="E1" s="119"/>
      <c r="F1" s="119"/>
    </row>
    <row r="2" spans="1:6" s="38" customFormat="1" ht="30" customHeight="1">
      <c r="A2" s="120" t="s">
        <v>445</v>
      </c>
      <c r="B2" s="121"/>
      <c r="C2" s="121"/>
      <c r="D2" s="122"/>
      <c r="E2" s="122"/>
      <c r="F2" s="122"/>
    </row>
    <row r="3" spans="1:6" s="38" customFormat="1" ht="30" customHeight="1">
      <c r="A3" s="39" t="s">
        <v>447</v>
      </c>
      <c r="B3" s="63" t="s">
        <v>448</v>
      </c>
      <c r="C3" s="63" t="s">
        <v>449</v>
      </c>
      <c r="D3" s="63" t="s">
        <v>450</v>
      </c>
      <c r="E3" s="63" t="s">
        <v>451</v>
      </c>
      <c r="F3" s="63" t="s">
        <v>452</v>
      </c>
    </row>
    <row r="4" spans="1:6" s="38" customFormat="1" ht="30" customHeight="1">
      <c r="A4" s="64" t="s">
        <v>390</v>
      </c>
      <c r="B4" s="66">
        <v>197964</v>
      </c>
      <c r="C4" s="39">
        <f t="shared" ref="C4" si="0">B4*3</f>
        <v>593892</v>
      </c>
      <c r="D4" s="66">
        <v>236121</v>
      </c>
      <c r="E4" s="39">
        <f t="shared" ref="E4" si="1">D4*3</f>
        <v>708363</v>
      </c>
      <c r="F4" s="39">
        <f t="shared" ref="F4" si="2">E4-C4</f>
        <v>114471</v>
      </c>
    </row>
    <row r="5" spans="1:6" s="38" customFormat="1" ht="30" customHeight="1">
      <c r="A5" s="65" t="s">
        <v>446</v>
      </c>
      <c r="B5" s="66">
        <f>SUM(B4:B4)</f>
        <v>197964</v>
      </c>
      <c r="C5" s="39">
        <f>SUM(C4:C4)</f>
        <v>593892</v>
      </c>
      <c r="D5" s="66">
        <f>SUM(D4:D4)</f>
        <v>236121</v>
      </c>
      <c r="E5" s="39">
        <f>SUM(E4:E4)</f>
        <v>708363</v>
      </c>
      <c r="F5" s="39">
        <f>SUM(F4:F4)</f>
        <v>114471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D21" sqref="D21"/>
    </sheetView>
  </sheetViews>
  <sheetFormatPr defaultColWidth="27.875" defaultRowHeight="13.5"/>
  <cols>
    <col min="1" max="2" width="27.875" style="48"/>
    <col min="3" max="3" width="10.625" style="48" customWidth="1"/>
    <col min="4" max="4" width="20.875" style="48" customWidth="1"/>
    <col min="5" max="5" width="21.625" style="48" customWidth="1"/>
    <col min="6" max="16384" width="27.875" style="48"/>
  </cols>
  <sheetData>
    <row r="1" spans="1:6" s="41" customFormat="1" ht="30" customHeight="1">
      <c r="A1" s="123" t="s">
        <v>440</v>
      </c>
      <c r="B1" s="124"/>
      <c r="C1" s="124"/>
      <c r="D1" s="125"/>
      <c r="E1" s="126"/>
      <c r="F1" s="126"/>
    </row>
    <row r="2" spans="1:6" s="42" customFormat="1" ht="30" customHeight="1">
      <c r="A2" s="127" t="s">
        <v>391</v>
      </c>
      <c r="B2" s="120"/>
      <c r="C2" s="120"/>
      <c r="D2" s="120"/>
      <c r="E2" s="128"/>
      <c r="F2" s="128"/>
    </row>
    <row r="3" spans="1:6" s="44" customFormat="1" ht="20.100000000000001" customHeight="1">
      <c r="A3" s="43" t="s">
        <v>389</v>
      </c>
      <c r="B3" s="43" t="s">
        <v>392</v>
      </c>
      <c r="C3" s="43" t="s">
        <v>393</v>
      </c>
      <c r="D3" s="43" t="s">
        <v>394</v>
      </c>
      <c r="E3" s="43" t="s">
        <v>438</v>
      </c>
      <c r="F3" s="43" t="s">
        <v>439</v>
      </c>
    </row>
    <row r="4" spans="1:6" s="44" customFormat="1" ht="20.100000000000001" customHeight="1">
      <c r="A4" s="43" t="s">
        <v>395</v>
      </c>
      <c r="B4" s="45" t="s">
        <v>396</v>
      </c>
      <c r="C4" s="45" t="s">
        <v>265</v>
      </c>
      <c r="D4" s="46">
        <v>16730.259999999998</v>
      </c>
      <c r="E4" s="43">
        <v>16679.68</v>
      </c>
      <c r="F4" s="46">
        <f t="shared" ref="F4" si="0">E4-D4</f>
        <v>-50.579999999998108</v>
      </c>
    </row>
    <row r="5" spans="1:6" s="44" customFormat="1" ht="20.100000000000001" customHeight="1">
      <c r="A5" s="43" t="s">
        <v>397</v>
      </c>
      <c r="B5" s="47"/>
      <c r="C5" s="47"/>
      <c r="D5" s="46">
        <f>SUM(D4)</f>
        <v>16730.259999999998</v>
      </c>
      <c r="E5" s="46">
        <f t="shared" ref="E5:F5" si="1">SUM(E4)</f>
        <v>16679.68</v>
      </c>
      <c r="F5" s="46">
        <f t="shared" si="1"/>
        <v>-50.579999999998108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D21" sqref="D21"/>
    </sheetView>
  </sheetViews>
  <sheetFormatPr defaultColWidth="9" defaultRowHeight="14.25"/>
  <cols>
    <col min="1" max="1" width="27" style="55" customWidth="1"/>
    <col min="2" max="2" width="30.75" style="55" customWidth="1"/>
    <col min="3" max="3" width="14.5" style="55" customWidth="1"/>
    <col min="4" max="4" width="15.875" style="55" customWidth="1"/>
    <col min="5" max="5" width="12.125" style="55" customWidth="1"/>
    <col min="6" max="6" width="12.75" style="55" customWidth="1"/>
    <col min="7" max="7" width="11.875" style="55" customWidth="1"/>
    <col min="8" max="8" width="11.5" style="55" customWidth="1"/>
    <col min="9" max="9" width="12.625" style="55" customWidth="1"/>
    <col min="10" max="10" width="14.625" style="56" customWidth="1"/>
    <col min="11" max="16384" width="9" style="55"/>
  </cols>
  <sheetData>
    <row r="1" spans="1:10" s="54" customFormat="1" ht="30" customHeight="1">
      <c r="A1" s="129" t="s">
        <v>441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0" ht="30" customHeight="1">
      <c r="A2" s="120" t="s">
        <v>405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s="58" customFormat="1" ht="28.5" customHeight="1">
      <c r="A3" s="37" t="s">
        <v>409</v>
      </c>
      <c r="B3" s="37" t="s">
        <v>2</v>
      </c>
      <c r="C3" s="57" t="s">
        <v>442</v>
      </c>
      <c r="D3" s="57" t="s">
        <v>443</v>
      </c>
      <c r="E3" s="61" t="s">
        <v>432</v>
      </c>
      <c r="F3" s="57" t="s">
        <v>433</v>
      </c>
      <c r="G3" s="57" t="s">
        <v>434</v>
      </c>
      <c r="H3" s="57" t="s">
        <v>435</v>
      </c>
      <c r="I3" s="57" t="s">
        <v>436</v>
      </c>
      <c r="J3" s="57" t="s">
        <v>437</v>
      </c>
    </row>
    <row r="4" spans="1:10" s="58" customFormat="1" ht="24.95" customHeight="1">
      <c r="A4" s="60" t="s">
        <v>410</v>
      </c>
      <c r="B4" s="60" t="s">
        <v>411</v>
      </c>
      <c r="C4" s="59">
        <v>1615568</v>
      </c>
      <c r="D4" s="62">
        <v>1421400</v>
      </c>
      <c r="E4" s="62">
        <v>1405332.72</v>
      </c>
      <c r="F4" s="62">
        <v>1378550</v>
      </c>
      <c r="G4" s="62">
        <v>194168</v>
      </c>
      <c r="H4" s="59">
        <f t="shared" ref="H4:H14" si="0">F4+G4</f>
        <v>1572718</v>
      </c>
      <c r="I4" s="59">
        <v>1599500.72</v>
      </c>
      <c r="J4" s="59">
        <f t="shared" ref="J4:J14" si="1">H4-I4</f>
        <v>-26782.719999999972</v>
      </c>
    </row>
    <row r="5" spans="1:10" s="58" customFormat="1" ht="24.95" customHeight="1">
      <c r="A5" s="60" t="s">
        <v>412</v>
      </c>
      <c r="B5" s="60" t="s">
        <v>413</v>
      </c>
      <c r="C5" s="59">
        <v>1364400</v>
      </c>
      <c r="D5" s="62">
        <v>1208600</v>
      </c>
      <c r="E5" s="62">
        <v>1206957.6299999999</v>
      </c>
      <c r="F5" s="62">
        <v>1202398.5900000001</v>
      </c>
      <c r="G5" s="62">
        <v>155800</v>
      </c>
      <c r="H5" s="59">
        <f t="shared" si="0"/>
        <v>1358198.59</v>
      </c>
      <c r="I5" s="59">
        <v>1362757.63</v>
      </c>
      <c r="J5" s="59">
        <f t="shared" si="1"/>
        <v>-4559.0399999998044</v>
      </c>
    </row>
    <row r="6" spans="1:10" s="58" customFormat="1" ht="24.95" customHeight="1">
      <c r="A6" s="60" t="s">
        <v>414</v>
      </c>
      <c r="B6" s="60" t="s">
        <v>415</v>
      </c>
      <c r="C6" s="59">
        <v>151200</v>
      </c>
      <c r="D6" s="62">
        <v>135000</v>
      </c>
      <c r="E6" s="62">
        <v>122880</v>
      </c>
      <c r="F6" s="62">
        <v>117430</v>
      </c>
      <c r="G6" s="62">
        <v>16200</v>
      </c>
      <c r="H6" s="59">
        <f t="shared" si="0"/>
        <v>133630</v>
      </c>
      <c r="I6" s="59">
        <v>139080</v>
      </c>
      <c r="J6" s="59">
        <f t="shared" si="1"/>
        <v>-5450</v>
      </c>
    </row>
    <row r="7" spans="1:10" s="58" customFormat="1" ht="24.95" customHeight="1">
      <c r="A7" s="60" t="s">
        <v>416</v>
      </c>
      <c r="B7" s="60" t="s">
        <v>417</v>
      </c>
      <c r="C7" s="59">
        <v>2105300</v>
      </c>
      <c r="D7" s="62">
        <v>181500</v>
      </c>
      <c r="E7" s="62">
        <v>1808018.02</v>
      </c>
      <c r="F7" s="62">
        <v>1694926.92</v>
      </c>
      <c r="G7" s="62">
        <v>290300</v>
      </c>
      <c r="H7" s="59">
        <f t="shared" si="0"/>
        <v>1985226.92</v>
      </c>
      <c r="I7" s="59">
        <v>2098318.02</v>
      </c>
      <c r="J7" s="59">
        <f t="shared" si="1"/>
        <v>-113091.10000000009</v>
      </c>
    </row>
    <row r="8" spans="1:10" s="58" customFormat="1" ht="24.95" customHeight="1">
      <c r="A8" s="60" t="s">
        <v>418</v>
      </c>
      <c r="B8" s="60" t="s">
        <v>419</v>
      </c>
      <c r="C8" s="59">
        <v>584295</v>
      </c>
      <c r="D8" s="62">
        <v>497350</v>
      </c>
      <c r="E8" s="62">
        <v>453522</v>
      </c>
      <c r="F8" s="62">
        <v>451211.64</v>
      </c>
      <c r="G8" s="62">
        <v>86945</v>
      </c>
      <c r="H8" s="59">
        <f t="shared" si="0"/>
        <v>538156.64</v>
      </c>
      <c r="I8" s="59">
        <v>540467</v>
      </c>
      <c r="J8" s="59">
        <f t="shared" si="1"/>
        <v>-2310.359999999986</v>
      </c>
    </row>
    <row r="9" spans="1:10" s="58" customFormat="1" ht="24.95" customHeight="1">
      <c r="A9" s="60" t="s">
        <v>420</v>
      </c>
      <c r="B9" s="60" t="s">
        <v>421</v>
      </c>
      <c r="C9" s="59">
        <v>182800</v>
      </c>
      <c r="D9" s="62">
        <v>160000</v>
      </c>
      <c r="E9" s="62">
        <v>145670</v>
      </c>
      <c r="F9" s="62">
        <v>145431</v>
      </c>
      <c r="G9" s="62">
        <v>22800</v>
      </c>
      <c r="H9" s="59">
        <f t="shared" si="0"/>
        <v>168231</v>
      </c>
      <c r="I9" s="59">
        <v>168470</v>
      </c>
      <c r="J9" s="59">
        <f t="shared" si="1"/>
        <v>-239</v>
      </c>
    </row>
    <row r="10" spans="1:10" s="58" customFormat="1" ht="24.95" customHeight="1">
      <c r="A10" s="60" t="s">
        <v>422</v>
      </c>
      <c r="B10" s="60" t="s">
        <v>423</v>
      </c>
      <c r="C10" s="59">
        <v>697736</v>
      </c>
      <c r="D10" s="62">
        <v>616550</v>
      </c>
      <c r="E10" s="62">
        <v>561161</v>
      </c>
      <c r="F10" s="62">
        <v>544126</v>
      </c>
      <c r="G10" s="62">
        <v>81186</v>
      </c>
      <c r="H10" s="59">
        <f t="shared" si="0"/>
        <v>625312</v>
      </c>
      <c r="I10" s="59">
        <v>642347</v>
      </c>
      <c r="J10" s="59">
        <f t="shared" si="1"/>
        <v>-17035</v>
      </c>
    </row>
    <row r="11" spans="1:10" s="58" customFormat="1" ht="24.95" customHeight="1">
      <c r="A11" s="60" t="s">
        <v>424</v>
      </c>
      <c r="B11" s="60" t="s">
        <v>425</v>
      </c>
      <c r="C11" s="59">
        <v>2554852</v>
      </c>
      <c r="D11" s="62">
        <v>2295320</v>
      </c>
      <c r="E11" s="62">
        <v>2269241</v>
      </c>
      <c r="F11" s="62">
        <v>2090962</v>
      </c>
      <c r="G11" s="62">
        <v>259532</v>
      </c>
      <c r="H11" s="59">
        <f t="shared" si="0"/>
        <v>2350494</v>
      </c>
      <c r="I11" s="59">
        <v>2528773</v>
      </c>
      <c r="J11" s="59">
        <f t="shared" si="1"/>
        <v>-178279</v>
      </c>
    </row>
    <row r="12" spans="1:10" s="58" customFormat="1" ht="24.95" customHeight="1">
      <c r="A12" s="60" t="s">
        <v>426</v>
      </c>
      <c r="B12" s="60" t="s">
        <v>427</v>
      </c>
      <c r="C12" s="59">
        <v>386685.44</v>
      </c>
      <c r="D12" s="62">
        <v>341237</v>
      </c>
      <c r="E12" s="62">
        <v>311179</v>
      </c>
      <c r="F12" s="62">
        <v>307746</v>
      </c>
      <c r="G12" s="62">
        <v>45448.44</v>
      </c>
      <c r="H12" s="59">
        <f t="shared" si="0"/>
        <v>353194.44</v>
      </c>
      <c r="I12" s="59">
        <v>356627.44</v>
      </c>
      <c r="J12" s="59">
        <f t="shared" si="1"/>
        <v>-3433</v>
      </c>
    </row>
    <row r="13" spans="1:10" s="58" customFormat="1" ht="24.95" customHeight="1">
      <c r="A13" s="60" t="s">
        <v>428</v>
      </c>
      <c r="B13" s="60" t="s">
        <v>429</v>
      </c>
      <c r="C13" s="59">
        <v>317196</v>
      </c>
      <c r="D13" s="62">
        <v>280800</v>
      </c>
      <c r="E13" s="62">
        <v>256403</v>
      </c>
      <c r="F13" s="62">
        <v>252239</v>
      </c>
      <c r="G13" s="62">
        <v>36396</v>
      </c>
      <c r="H13" s="59">
        <f t="shared" si="0"/>
        <v>288635</v>
      </c>
      <c r="I13" s="59">
        <v>292799</v>
      </c>
      <c r="J13" s="59">
        <f t="shared" si="1"/>
        <v>-4164</v>
      </c>
    </row>
    <row r="14" spans="1:10" s="58" customFormat="1" ht="24.95" customHeight="1">
      <c r="A14" s="60" t="s">
        <v>430</v>
      </c>
      <c r="B14" s="60" t="s">
        <v>431</v>
      </c>
      <c r="C14" s="59">
        <v>4702326.8134199996</v>
      </c>
      <c r="D14" s="62">
        <v>4179388.01</v>
      </c>
      <c r="E14" s="62">
        <v>2635646</v>
      </c>
      <c r="F14" s="62">
        <v>2418057</v>
      </c>
      <c r="G14" s="62">
        <v>522938.8</v>
      </c>
      <c r="H14" s="59">
        <f t="shared" si="0"/>
        <v>2940995.8</v>
      </c>
      <c r="I14" s="59">
        <v>3158584.8</v>
      </c>
      <c r="J14" s="59">
        <f t="shared" si="1"/>
        <v>-217589</v>
      </c>
    </row>
    <row r="15" spans="1:10" s="58" customFormat="1" ht="24.95" customHeight="1">
      <c r="A15" s="37" t="s">
        <v>390</v>
      </c>
      <c r="B15" s="37"/>
      <c r="C15" s="59"/>
      <c r="D15" s="59"/>
      <c r="E15" s="59"/>
      <c r="F15" s="59"/>
      <c r="G15" s="59"/>
      <c r="H15" s="59"/>
      <c r="I15" s="59"/>
      <c r="J15" s="59">
        <f>SUM(J4:J14)</f>
        <v>-572932.21999999986</v>
      </c>
    </row>
  </sheetData>
  <mergeCells count="2">
    <mergeCell ref="A1:J1"/>
    <mergeCell ref="A2:J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D21" sqref="D21"/>
    </sheetView>
  </sheetViews>
  <sheetFormatPr defaultColWidth="9" defaultRowHeight="13.5" outlineLevelRow="2"/>
  <cols>
    <col min="1" max="1" width="20.875" style="48" customWidth="1"/>
    <col min="2" max="2" width="39.875" style="72" customWidth="1"/>
    <col min="3" max="3" width="15.625" style="48" customWidth="1"/>
    <col min="4" max="4" width="12.75" style="48" customWidth="1"/>
    <col min="5" max="16384" width="9" style="48"/>
  </cols>
  <sheetData>
    <row r="1" spans="1:4" s="42" customFormat="1" ht="30" customHeight="1">
      <c r="A1" s="123" t="s">
        <v>455</v>
      </c>
      <c r="B1" s="123"/>
      <c r="C1" s="123"/>
      <c r="D1" s="123"/>
    </row>
    <row r="2" spans="1:4" s="42" customFormat="1" ht="30" customHeight="1">
      <c r="A2" s="130" t="s">
        <v>456</v>
      </c>
      <c r="B2" s="130"/>
      <c r="C2" s="130"/>
      <c r="D2" s="130"/>
    </row>
    <row r="3" spans="1:4" s="69" customFormat="1" ht="20.100000000000001" customHeight="1">
      <c r="A3" s="68" t="s">
        <v>389</v>
      </c>
      <c r="B3" s="68" t="s">
        <v>392</v>
      </c>
      <c r="C3" s="68" t="s">
        <v>393</v>
      </c>
      <c r="D3" s="68" t="s">
        <v>453</v>
      </c>
    </row>
    <row r="4" spans="1:4" s="69" customFormat="1" ht="20.100000000000001" customHeight="1" outlineLevel="2">
      <c r="A4" s="68" t="s">
        <v>395</v>
      </c>
      <c r="B4" s="47" t="s">
        <v>424</v>
      </c>
      <c r="C4" s="47" t="s">
        <v>261</v>
      </c>
      <c r="D4" s="70">
        <v>141398</v>
      </c>
    </row>
    <row r="5" spans="1:4" s="69" customFormat="1" ht="20.100000000000001" customHeight="1" outlineLevel="2">
      <c r="A5" s="68" t="s">
        <v>395</v>
      </c>
      <c r="B5" s="47" t="s">
        <v>410</v>
      </c>
      <c r="C5" s="47" t="s">
        <v>261</v>
      </c>
      <c r="D5" s="70">
        <v>113316</v>
      </c>
    </row>
    <row r="6" spans="1:4" s="69" customFormat="1" ht="20.100000000000001" customHeight="1" outlineLevel="2">
      <c r="A6" s="68" t="s">
        <v>395</v>
      </c>
      <c r="B6" s="47" t="s">
        <v>416</v>
      </c>
      <c r="C6" s="47" t="s">
        <v>263</v>
      </c>
      <c r="D6" s="70">
        <v>364450</v>
      </c>
    </row>
    <row r="7" spans="1:4" s="69" customFormat="1" ht="20.100000000000001" customHeight="1" outlineLevel="2">
      <c r="A7" s="68" t="s">
        <v>395</v>
      </c>
      <c r="B7" s="47" t="s">
        <v>454</v>
      </c>
      <c r="C7" s="47" t="s">
        <v>263</v>
      </c>
      <c r="D7" s="70">
        <v>102900</v>
      </c>
    </row>
    <row r="8" spans="1:4" s="69" customFormat="1" ht="20.100000000000001" customHeight="1" outlineLevel="1">
      <c r="A8" s="73" t="s">
        <v>457</v>
      </c>
      <c r="B8" s="47"/>
      <c r="C8" s="47"/>
      <c r="D8" s="70">
        <f>SUBTOTAL(9,D4:D7)</f>
        <v>722064</v>
      </c>
    </row>
    <row r="9" spans="1:4" s="67" customFormat="1" ht="11.25">
      <c r="B9" s="71"/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D21" sqref="D21"/>
    </sheetView>
  </sheetViews>
  <sheetFormatPr defaultColWidth="9" defaultRowHeight="13.5"/>
  <cols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29" t="s">
        <v>490</v>
      </c>
      <c r="B1" s="126"/>
      <c r="C1" s="126"/>
      <c r="D1" s="126"/>
      <c r="E1" s="126"/>
      <c r="F1" s="126"/>
      <c r="G1" s="126"/>
    </row>
    <row r="2" spans="1:7" ht="30" customHeight="1">
      <c r="B2" s="86"/>
      <c r="C2" s="86"/>
      <c r="D2" s="86"/>
      <c r="E2" s="86"/>
      <c r="F2" s="86"/>
      <c r="G2" s="87" t="s">
        <v>480</v>
      </c>
    </row>
    <row r="3" spans="1:7" ht="36.75" customHeight="1">
      <c r="A3" s="90" t="s">
        <v>491</v>
      </c>
      <c r="B3" s="75" t="s">
        <v>458</v>
      </c>
      <c r="C3" s="77" t="s">
        <v>474</v>
      </c>
      <c r="D3" s="77" t="s">
        <v>475</v>
      </c>
      <c r="E3" s="77" t="s">
        <v>476</v>
      </c>
      <c r="F3" s="90" t="s">
        <v>477</v>
      </c>
      <c r="G3" s="90" t="s">
        <v>478</v>
      </c>
    </row>
    <row r="4" spans="1:7" ht="36.75" customHeight="1">
      <c r="A4" s="90">
        <v>1</v>
      </c>
      <c r="B4" s="90" t="s">
        <v>479</v>
      </c>
      <c r="C4" s="80">
        <v>63244004.459999993</v>
      </c>
      <c r="D4" s="80">
        <v>53560910.459999993</v>
      </c>
      <c r="E4" s="81">
        <v>9683094</v>
      </c>
      <c r="F4" s="80">
        <v>57975700</v>
      </c>
      <c r="G4" s="82">
        <v>5268304.4599999934</v>
      </c>
    </row>
    <row r="5" spans="1:7" ht="30" hidden="1" customHeight="1">
      <c r="B5" s="99"/>
      <c r="C5" s="100" t="e">
        <f>SUM(#REF!)</f>
        <v>#REF!</v>
      </c>
      <c r="D5" s="101"/>
      <c r="E5" s="101"/>
    </row>
    <row r="6" spans="1:7" ht="30" hidden="1" customHeight="1">
      <c r="B6" s="90"/>
      <c r="C6" s="83" t="e">
        <f>SUM(#REF!)</f>
        <v>#REF!</v>
      </c>
      <c r="D6" s="84"/>
      <c r="E6" s="84"/>
    </row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D21" sqref="D21"/>
    </sheetView>
  </sheetViews>
  <sheetFormatPr defaultColWidth="9" defaultRowHeight="13.5"/>
  <cols>
    <col min="1" max="1" width="13.625" customWidth="1"/>
    <col min="2" max="2" width="9.5" style="40" customWidth="1"/>
    <col min="3" max="3" width="10.375" style="85" customWidth="1"/>
    <col min="4" max="4" width="10.25" style="40" customWidth="1"/>
    <col min="5" max="5" width="8.375" style="40" customWidth="1"/>
    <col min="6" max="6" width="8" style="40" customWidth="1"/>
    <col min="7" max="7" width="11.375" style="40" customWidth="1"/>
    <col min="8" max="8" width="8.25" style="40" customWidth="1"/>
    <col min="9" max="9" width="11.5" style="40" customWidth="1"/>
    <col min="10" max="10" width="13.375" style="40" customWidth="1"/>
    <col min="11" max="11" width="12.25" customWidth="1"/>
    <col min="12" max="12" width="10.625" style="40" customWidth="1"/>
    <col min="13" max="13" width="10.75" style="40" customWidth="1"/>
    <col min="14" max="14" width="11.125" style="40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29" t="s">
        <v>489</v>
      </c>
      <c r="B1" s="129"/>
      <c r="C1" s="129"/>
      <c r="D1" s="129"/>
      <c r="E1" s="129"/>
      <c r="F1" s="129"/>
      <c r="G1" s="129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ht="30" customHeight="1">
      <c r="A2" s="131" t="s">
        <v>480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</row>
    <row r="3" spans="1:17" ht="44.25" customHeight="1">
      <c r="A3" s="75" t="s">
        <v>458</v>
      </c>
      <c r="B3" s="75" t="s">
        <v>459</v>
      </c>
      <c r="C3" s="76" t="s">
        <v>460</v>
      </c>
      <c r="D3" s="77" t="s">
        <v>461</v>
      </c>
      <c r="E3" s="77" t="s">
        <v>462</v>
      </c>
      <c r="F3" s="75" t="s">
        <v>463</v>
      </c>
      <c r="G3" s="75" t="s">
        <v>464</v>
      </c>
      <c r="H3" s="77" t="s">
        <v>465</v>
      </c>
      <c r="I3" s="75" t="s">
        <v>466</v>
      </c>
      <c r="J3" s="75" t="s">
        <v>467</v>
      </c>
      <c r="K3" s="77" t="s">
        <v>468</v>
      </c>
      <c r="L3" s="75" t="s">
        <v>469</v>
      </c>
      <c r="M3" s="75" t="s">
        <v>470</v>
      </c>
      <c r="N3" s="75" t="s">
        <v>471</v>
      </c>
      <c r="O3" s="77" t="s">
        <v>472</v>
      </c>
      <c r="P3" s="77" t="s">
        <v>473</v>
      </c>
      <c r="Q3" s="77" t="s">
        <v>16</v>
      </c>
    </row>
    <row r="4" spans="1:17" ht="20.100000000000001" customHeight="1">
      <c r="A4" s="75"/>
      <c r="B4" s="52">
        <v>1</v>
      </c>
      <c r="C4" s="78">
        <v>2</v>
      </c>
      <c r="D4" s="52">
        <v>3</v>
      </c>
      <c r="E4" s="52">
        <v>4</v>
      </c>
      <c r="F4" s="52">
        <v>5</v>
      </c>
      <c r="G4" s="52">
        <v>6</v>
      </c>
      <c r="H4" s="52">
        <v>7</v>
      </c>
      <c r="I4" s="52">
        <v>8</v>
      </c>
      <c r="J4" s="52">
        <v>9</v>
      </c>
      <c r="K4" s="52">
        <v>10</v>
      </c>
      <c r="L4" s="52">
        <v>11</v>
      </c>
      <c r="M4" s="52">
        <v>12</v>
      </c>
      <c r="N4" s="52">
        <v>13</v>
      </c>
      <c r="O4" s="52">
        <v>14</v>
      </c>
      <c r="P4" s="52">
        <v>15</v>
      </c>
      <c r="Q4" s="77"/>
    </row>
    <row r="5" spans="1:17" ht="20.100000000000001" customHeight="1">
      <c r="A5" s="52" t="s">
        <v>479</v>
      </c>
      <c r="B5" s="88"/>
      <c r="C5" s="89">
        <v>12174046</v>
      </c>
      <c r="D5" s="88">
        <v>4009250</v>
      </c>
      <c r="E5" s="88"/>
      <c r="F5" s="88">
        <v>20795</v>
      </c>
      <c r="G5" s="79">
        <v>272571.40999999997</v>
      </c>
      <c r="H5" s="88">
        <v>281670</v>
      </c>
      <c r="I5" s="88">
        <v>9487704</v>
      </c>
      <c r="J5" s="79">
        <v>1224873</v>
      </c>
      <c r="K5" s="79">
        <v>10714.29</v>
      </c>
      <c r="L5" s="79">
        <v>31434</v>
      </c>
      <c r="M5" s="88">
        <v>14385000</v>
      </c>
      <c r="N5" s="79">
        <v>618766.65</v>
      </c>
      <c r="O5" s="88"/>
      <c r="P5" s="79">
        <v>11044086.109999999</v>
      </c>
      <c r="Q5" s="79">
        <f t="shared" ref="Q5:Q6" si="0">SUM(B5:P5)</f>
        <v>53560910.460000001</v>
      </c>
    </row>
    <row r="6" spans="1:17" ht="20.100000000000001" customHeight="1">
      <c r="A6" s="74"/>
      <c r="B6" s="88">
        <f t="shared" ref="B6:P6" si="1">SUM(B5:B5)</f>
        <v>0</v>
      </c>
      <c r="C6" s="89">
        <f t="shared" si="1"/>
        <v>12174046</v>
      </c>
      <c r="D6" s="88">
        <f t="shared" si="1"/>
        <v>4009250</v>
      </c>
      <c r="E6" s="88">
        <f t="shared" si="1"/>
        <v>0</v>
      </c>
      <c r="F6" s="88">
        <f t="shared" si="1"/>
        <v>20795</v>
      </c>
      <c r="G6" s="79">
        <f t="shared" si="1"/>
        <v>272571.40999999997</v>
      </c>
      <c r="H6" s="88">
        <f t="shared" si="1"/>
        <v>281670</v>
      </c>
      <c r="I6" s="88">
        <f t="shared" si="1"/>
        <v>9487704</v>
      </c>
      <c r="J6" s="79">
        <f t="shared" si="1"/>
        <v>1224873</v>
      </c>
      <c r="K6" s="79">
        <f t="shared" si="1"/>
        <v>10714.29</v>
      </c>
      <c r="L6" s="79">
        <f t="shared" si="1"/>
        <v>31434</v>
      </c>
      <c r="M6" s="88">
        <f t="shared" si="1"/>
        <v>14385000</v>
      </c>
      <c r="N6" s="79">
        <f t="shared" si="1"/>
        <v>618766.65</v>
      </c>
      <c r="O6" s="88">
        <f t="shared" si="1"/>
        <v>0</v>
      </c>
      <c r="P6" s="79">
        <f t="shared" si="1"/>
        <v>11044086.109999999</v>
      </c>
      <c r="Q6" s="79">
        <f t="shared" si="0"/>
        <v>53560910.460000001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14</vt:i4>
      </vt:variant>
    </vt:vector>
  </HeadingPairs>
  <TitlesOfParts>
    <vt:vector size="32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颛桥</vt:lpstr>
      <vt:lpstr>社区教育</vt:lpstr>
      <vt:lpstr>残疾就业保障调整</vt:lpstr>
      <vt:lpstr>2025年校舍维修尾款清算</vt:lpstr>
      <vt:lpstr>抚恤金</vt:lpstr>
      <vt:lpstr>上划改上解项目各镇清算</vt:lpstr>
      <vt:lpstr>上划改上解项目清算明细</vt:lpstr>
      <vt:lpstr>'2025年校舍维修尾款清算'!Print_Area</vt:lpstr>
      <vt:lpstr>残疾就业保障调整!Print_Area</vt:lpstr>
      <vt:lpstr>抚恤金!Print_Area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抚恤金!Print_Titles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2026-10-29T01:13:11Z</dcterms:modified>
</cp:coreProperties>
</file>